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pivotTables/pivotTable1.xml" ContentType="application/vnd.openxmlformats-officedocument.spreadsheetml.pivotTable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Cleber Lazo\Desktop\Empreender 2022\anexosempreendercompetitivo2022\"/>
    </mc:Choice>
  </mc:AlternateContent>
  <xr:revisionPtr revIDLastSave="0" documentId="13_ncr:1_{087577D0-53E5-43F7-9A16-C693ABFC40D0}" xr6:coauthVersionLast="47" xr6:coauthVersionMax="47" xr10:uidLastSave="{00000000-0000-0000-0000-000000000000}"/>
  <bookViews>
    <workbookView xWindow="-120" yWindow="-120" windowWidth="20730" windowHeight="11160" tabRatio="774" activeTab="1" xr2:uid="{00000000-000D-0000-FFFF-FFFF00000000}"/>
  </bookViews>
  <sheets>
    <sheet name="Instruções" sheetId="10" r:id="rId1"/>
    <sheet name="(I) Capacitações" sheetId="1" r:id="rId2"/>
    <sheet name="(II) Consultorias" sheetId="4" r:id="rId3"/>
    <sheet name="(III) Estudos" sheetId="5" r:id="rId4"/>
    <sheet name="(IV) Visitas e Missões" sheetId="2" r:id="rId5"/>
    <sheet name="(V) Feiras e Eventos" sheetId="11" r:id="rId6"/>
    <sheet name="(VI) Gestão" sheetId="12" r:id="rId7"/>
    <sheet name="Orçamento-Resumo" sheetId="8" r:id="rId8"/>
    <sheet name="Orçamento-Resumo por ação" sheetId="14" r:id="rId9"/>
    <sheet name="Orçamento-Projeto" sheetId="3" r:id="rId10"/>
    <sheet name="tabela auxiliar" sheetId="13" state="hidden" r:id="rId11"/>
  </sheets>
  <externalReferences>
    <externalReference r:id="rId12"/>
  </externalReferences>
  <definedNames>
    <definedName name="_xlnm._FilterDatabase" localSheetId="7" hidden="1">'Orçamento-Resumo'!#REF!</definedName>
    <definedName name="_xlnm.Print_Area" localSheetId="4">'(IV) Visitas e Missões'!$A$1:$I$12</definedName>
    <definedName name="_xlnm.Print_Area" localSheetId="5">'(V) Feiras e Eventos'!$A$1:$I$14</definedName>
    <definedName name="_xlnm.Print_Area" localSheetId="6">'(VI) Gestão'!#REF!</definedName>
    <definedName name="_xlnm.Print_Area" localSheetId="0">Instruções!$A$1:$C$15</definedName>
    <definedName name="_xlnm.Print_Area" localSheetId="9">'Orçamento-Projeto'!$A$1:$I$29</definedName>
    <definedName name="_xlnm.Print_Area" localSheetId="7">'Orçamento-Resumo'!$A$1:$F$11</definedName>
    <definedName name="Base">[1]Plan2!#REF!</definedName>
    <definedName name="Parcela_7_12___Atualização_da_base_de_dados_de_indústrias_do_SIGA._Aditivo_SAP_6565_2011_02._Nº_no_Protheus_49." localSheetId="4">#REF!</definedName>
    <definedName name="Parcela_7_12___Atualização_da_base_de_dados_de_indústrias_do_SIGA._Aditivo_SAP_6565_2011_02._Nº_no_Protheus_49." localSheetId="5">#REF!</definedName>
    <definedName name="Parcela_7_12___Atualização_da_base_de_dados_de_indústrias_do_SIGA._Aditivo_SAP_6565_2011_02._Nº_no_Protheus_49." localSheetId="6">#REF!</definedName>
    <definedName name="Parcela_7_12___Atualização_da_base_de_dados_de_indústrias_do_SIGA._Aditivo_SAP_6565_2011_02._Nº_no_Protheus_49." localSheetId="0">#REF!</definedName>
    <definedName name="Parcela_7_12___Atualização_da_base_de_dados_de_indústrias_do_SIGA._Aditivo_SAP_6565_2011_02._Nº_no_Protheus_49." localSheetId="9">#REF!</definedName>
    <definedName name="Parcela_7_12___Atualização_da_base_de_dados_de_indústrias_do_SIGA._Aditivo_SAP_6565_2011_02._Nº_no_Protheus_49." localSheetId="7">#REF!</definedName>
    <definedName name="Parcela_7_12___Atualização_da_base_de_dados_de_indústrias_do_SIGA._Aditivo_SAP_6565_2011_02._Nº_no_Protheus_49.">#REF!</definedName>
  </definedNames>
  <calcPr calcId="191028"/>
  <pivotCaches>
    <pivotCache cacheId="0" r:id="rId1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8" i="3" l="1"/>
  <c r="F18" i="3"/>
  <c r="G18" i="3"/>
  <c r="E19" i="3"/>
  <c r="F19" i="3"/>
  <c r="G19" i="3"/>
  <c r="E20" i="3"/>
  <c r="F20" i="3"/>
  <c r="G20" i="3"/>
  <c r="E21" i="3"/>
  <c r="F21" i="3"/>
  <c r="G21" i="3"/>
  <c r="K6" i="14"/>
  <c r="J6" i="14"/>
  <c r="I6" i="14"/>
  <c r="H6" i="14"/>
  <c r="L49" i="13"/>
  <c r="M49" i="13"/>
  <c r="N49" i="13"/>
  <c r="O49" i="13"/>
  <c r="P49" i="13"/>
  <c r="Q49" i="13"/>
  <c r="R49" i="13"/>
  <c r="S49" i="13"/>
  <c r="L50" i="13"/>
  <c r="M50" i="13"/>
  <c r="N50" i="13"/>
  <c r="O50" i="13"/>
  <c r="P50" i="13"/>
  <c r="Q50" i="13"/>
  <c r="R50" i="13"/>
  <c r="S50" i="13"/>
  <c r="L51" i="13"/>
  <c r="M51" i="13"/>
  <c r="N51" i="13"/>
  <c r="O51" i="13"/>
  <c r="P51" i="13"/>
  <c r="Q51" i="13"/>
  <c r="R51" i="13"/>
  <c r="S51" i="13"/>
  <c r="L52" i="13"/>
  <c r="M52" i="13"/>
  <c r="N52" i="13"/>
  <c r="O52" i="13"/>
  <c r="P52" i="13"/>
  <c r="Q52" i="13"/>
  <c r="R52" i="13"/>
  <c r="S52" i="13"/>
  <c r="L53" i="13"/>
  <c r="M53" i="13"/>
  <c r="N53" i="13"/>
  <c r="O53" i="13"/>
  <c r="P53" i="13"/>
  <c r="Q53" i="13"/>
  <c r="R53" i="13"/>
  <c r="S53" i="13"/>
  <c r="L54" i="13"/>
  <c r="M54" i="13"/>
  <c r="N54" i="13"/>
  <c r="O54" i="13"/>
  <c r="P54" i="13"/>
  <c r="Q54" i="13"/>
  <c r="R54" i="13"/>
  <c r="S54" i="13"/>
  <c r="L55" i="13"/>
  <c r="M55" i="13"/>
  <c r="N55" i="13"/>
  <c r="O55" i="13"/>
  <c r="P55" i="13"/>
  <c r="Q55" i="13"/>
  <c r="R55" i="13"/>
  <c r="S55" i="13"/>
  <c r="L56" i="13"/>
  <c r="M56" i="13"/>
  <c r="N56" i="13"/>
  <c r="O56" i="13"/>
  <c r="P56" i="13"/>
  <c r="Q56" i="13"/>
  <c r="R56" i="13"/>
  <c r="S56" i="13"/>
  <c r="L57" i="13"/>
  <c r="M57" i="13"/>
  <c r="N57" i="13"/>
  <c r="O57" i="13"/>
  <c r="P57" i="13"/>
  <c r="Q57" i="13"/>
  <c r="R57" i="13"/>
  <c r="S57" i="13"/>
  <c r="L58" i="13"/>
  <c r="M58" i="13"/>
  <c r="N58" i="13"/>
  <c r="O58" i="13"/>
  <c r="P58" i="13"/>
  <c r="Q58" i="13"/>
  <c r="R58" i="13"/>
  <c r="S58" i="13"/>
  <c r="L62" i="13"/>
  <c r="M62" i="13"/>
  <c r="N62" i="13"/>
  <c r="O62" i="13"/>
  <c r="P62" i="13"/>
  <c r="Q62" i="13"/>
  <c r="R62" i="13"/>
  <c r="S62" i="13"/>
  <c r="L63" i="13"/>
  <c r="M63" i="13"/>
  <c r="N63" i="13"/>
  <c r="O63" i="13"/>
  <c r="P63" i="13"/>
  <c r="Q63" i="13"/>
  <c r="R63" i="13"/>
  <c r="S63" i="13"/>
  <c r="L64" i="13"/>
  <c r="M64" i="13"/>
  <c r="N64" i="13"/>
  <c r="O64" i="13"/>
  <c r="P64" i="13"/>
  <c r="Q64" i="13"/>
  <c r="R64" i="13"/>
  <c r="S64" i="13"/>
  <c r="L65" i="13"/>
  <c r="M65" i="13"/>
  <c r="N65" i="13"/>
  <c r="O65" i="13"/>
  <c r="P65" i="13"/>
  <c r="Q65" i="13"/>
  <c r="R65" i="13"/>
  <c r="S65" i="13"/>
  <c r="L66" i="13"/>
  <c r="M66" i="13"/>
  <c r="N66" i="13"/>
  <c r="O66" i="13"/>
  <c r="P66" i="13"/>
  <c r="Q66" i="13"/>
  <c r="R66" i="13"/>
  <c r="S66" i="13"/>
  <c r="L67" i="13"/>
  <c r="M67" i="13"/>
  <c r="N67" i="13"/>
  <c r="O67" i="13"/>
  <c r="P67" i="13"/>
  <c r="Q67" i="13"/>
  <c r="R67" i="13"/>
  <c r="S67" i="13"/>
  <c r="L68" i="13"/>
  <c r="M68" i="13"/>
  <c r="N68" i="13"/>
  <c r="O68" i="13"/>
  <c r="P68" i="13"/>
  <c r="Q68" i="13"/>
  <c r="R68" i="13"/>
  <c r="S68" i="13"/>
  <c r="L69" i="13"/>
  <c r="M69" i="13"/>
  <c r="N69" i="13"/>
  <c r="O69" i="13"/>
  <c r="P69" i="13"/>
  <c r="Q69" i="13"/>
  <c r="R69" i="13"/>
  <c r="S69" i="13"/>
  <c r="L70" i="13"/>
  <c r="M70" i="13"/>
  <c r="N70" i="13"/>
  <c r="O70" i="13"/>
  <c r="P70" i="13"/>
  <c r="Q70" i="13"/>
  <c r="R70" i="13"/>
  <c r="S70" i="13"/>
  <c r="Q71" i="13"/>
  <c r="L76" i="13"/>
  <c r="M76" i="13"/>
  <c r="N76" i="13"/>
  <c r="O76" i="13"/>
  <c r="P76" i="13"/>
  <c r="Q76" i="13"/>
  <c r="R76" i="13"/>
  <c r="S76" i="13"/>
  <c r="L77" i="13"/>
  <c r="M77" i="13"/>
  <c r="N77" i="13"/>
  <c r="O77" i="13"/>
  <c r="P77" i="13"/>
  <c r="Q77" i="13"/>
  <c r="R77" i="13"/>
  <c r="S77" i="13"/>
  <c r="L78" i="13"/>
  <c r="M78" i="13"/>
  <c r="N78" i="13"/>
  <c r="O78" i="13"/>
  <c r="P78" i="13"/>
  <c r="Q78" i="13"/>
  <c r="R78" i="13"/>
  <c r="S78" i="13"/>
  <c r="L79" i="13"/>
  <c r="M79" i="13"/>
  <c r="N79" i="13"/>
  <c r="O79" i="13"/>
  <c r="P79" i="13"/>
  <c r="Q79" i="13"/>
  <c r="R79" i="13"/>
  <c r="S79" i="13"/>
  <c r="L80" i="13"/>
  <c r="M80" i="13"/>
  <c r="N80" i="13"/>
  <c r="O80" i="13"/>
  <c r="P80" i="13"/>
  <c r="Q80" i="13"/>
  <c r="R80" i="13"/>
  <c r="S80" i="13"/>
  <c r="L81" i="13"/>
  <c r="M81" i="13"/>
  <c r="N81" i="13"/>
  <c r="O81" i="13"/>
  <c r="P81" i="13"/>
  <c r="Q81" i="13"/>
  <c r="R81" i="13"/>
  <c r="S81" i="13"/>
  <c r="L82" i="13"/>
  <c r="M82" i="13"/>
  <c r="N82" i="13"/>
  <c r="O82" i="13"/>
  <c r="P82" i="13"/>
  <c r="Q82" i="13"/>
  <c r="R82" i="13"/>
  <c r="S82" i="13"/>
  <c r="L83" i="13"/>
  <c r="M83" i="13"/>
  <c r="N83" i="13"/>
  <c r="O83" i="13"/>
  <c r="P83" i="13"/>
  <c r="Q83" i="13"/>
  <c r="R83" i="13"/>
  <c r="S83" i="13"/>
  <c r="L84" i="13"/>
  <c r="M84" i="13"/>
  <c r="N84" i="13"/>
  <c r="O84" i="13"/>
  <c r="P84" i="13"/>
  <c r="Q84" i="13"/>
  <c r="R84" i="13"/>
  <c r="S84" i="13"/>
  <c r="L85" i="13"/>
  <c r="M85" i="13"/>
  <c r="N85" i="13"/>
  <c r="O85" i="13"/>
  <c r="P85" i="13"/>
  <c r="Q85" i="13"/>
  <c r="R85" i="13"/>
  <c r="S85" i="13"/>
  <c r="L103" i="13"/>
  <c r="M103" i="13"/>
  <c r="N103" i="13"/>
  <c r="O103" i="13"/>
  <c r="P103" i="13"/>
  <c r="Q103" i="13"/>
  <c r="R103" i="13"/>
  <c r="S103" i="13"/>
  <c r="L104" i="13"/>
  <c r="M104" i="13"/>
  <c r="N104" i="13"/>
  <c r="O104" i="13"/>
  <c r="P104" i="13"/>
  <c r="Q104" i="13"/>
  <c r="R104" i="13"/>
  <c r="S104" i="13"/>
  <c r="L105" i="13"/>
  <c r="M105" i="13"/>
  <c r="N105" i="13"/>
  <c r="O105" i="13"/>
  <c r="P105" i="13"/>
  <c r="Q105" i="13"/>
  <c r="R105" i="13"/>
  <c r="S105" i="13"/>
  <c r="L106" i="13"/>
  <c r="M106" i="13"/>
  <c r="N106" i="13"/>
  <c r="O106" i="13"/>
  <c r="P106" i="13"/>
  <c r="Q106" i="13"/>
  <c r="R106" i="13"/>
  <c r="S106" i="13"/>
  <c r="L107" i="13"/>
  <c r="M107" i="13"/>
  <c r="N107" i="13"/>
  <c r="O107" i="13"/>
  <c r="P107" i="13"/>
  <c r="Q107" i="13"/>
  <c r="R107" i="13"/>
  <c r="S107" i="13"/>
  <c r="L108" i="13"/>
  <c r="M108" i="13"/>
  <c r="N108" i="13"/>
  <c r="O108" i="13"/>
  <c r="P108" i="13"/>
  <c r="Q108" i="13"/>
  <c r="R108" i="13"/>
  <c r="S108" i="13"/>
  <c r="L109" i="13"/>
  <c r="M109" i="13"/>
  <c r="N109" i="13"/>
  <c r="O109" i="13"/>
  <c r="P109" i="13"/>
  <c r="Q109" i="13"/>
  <c r="R109" i="13"/>
  <c r="S109" i="13"/>
  <c r="L110" i="13"/>
  <c r="M110" i="13"/>
  <c r="N110" i="13"/>
  <c r="O110" i="13"/>
  <c r="P110" i="13"/>
  <c r="Q110" i="13"/>
  <c r="R110" i="13"/>
  <c r="S110" i="13"/>
  <c r="L111" i="13"/>
  <c r="M111" i="13"/>
  <c r="N111" i="13"/>
  <c r="O111" i="13"/>
  <c r="P111" i="13"/>
  <c r="Q111" i="13"/>
  <c r="R111" i="13"/>
  <c r="S111" i="13"/>
  <c r="L112" i="13"/>
  <c r="M112" i="13"/>
  <c r="N112" i="13"/>
  <c r="O112" i="13"/>
  <c r="P112" i="13"/>
  <c r="Q112" i="13"/>
  <c r="R112" i="13"/>
  <c r="S112" i="13"/>
  <c r="L113" i="13"/>
  <c r="M113" i="13"/>
  <c r="N113" i="13"/>
  <c r="O113" i="13"/>
  <c r="P113" i="13"/>
  <c r="Q113" i="13"/>
  <c r="R113" i="13"/>
  <c r="S113" i="13"/>
  <c r="L114" i="13"/>
  <c r="M114" i="13"/>
  <c r="N114" i="13"/>
  <c r="O114" i="13"/>
  <c r="P114" i="13"/>
  <c r="Q114" i="13"/>
  <c r="R114" i="13"/>
  <c r="S114" i="13"/>
  <c r="M129" i="13"/>
  <c r="O129" i="13"/>
  <c r="P129" i="13"/>
  <c r="S129" i="13"/>
  <c r="L131" i="13"/>
  <c r="M131" i="13"/>
  <c r="P131" i="13"/>
  <c r="Q131" i="13"/>
  <c r="S131" i="13"/>
  <c r="M133" i="13"/>
  <c r="O133" i="13"/>
  <c r="P133" i="13"/>
  <c r="S133" i="13"/>
  <c r="L135" i="13"/>
  <c r="M135" i="13"/>
  <c r="P135" i="13"/>
  <c r="Q135" i="13"/>
  <c r="S135" i="13"/>
  <c r="M137" i="13"/>
  <c r="O137" i="13"/>
  <c r="P137" i="13"/>
  <c r="S137" i="13"/>
  <c r="A140" i="13"/>
  <c r="B140" i="13"/>
  <c r="A141" i="13"/>
  <c r="B141" i="13"/>
  <c r="O141" i="13" s="1"/>
  <c r="A142" i="13"/>
  <c r="B142" i="13"/>
  <c r="A143" i="13"/>
  <c r="B143" i="13"/>
  <c r="N143" i="13" s="1"/>
  <c r="B139" i="13"/>
  <c r="O139" i="13" s="1"/>
  <c r="C139" i="13"/>
  <c r="C140" i="13"/>
  <c r="C141" i="13"/>
  <c r="C142" i="13"/>
  <c r="A139" i="13"/>
  <c r="D139" i="13"/>
  <c r="E139" i="13"/>
  <c r="F139" i="13"/>
  <c r="H139" i="13"/>
  <c r="D140" i="13"/>
  <c r="E140" i="13"/>
  <c r="F140" i="13"/>
  <c r="H140" i="13"/>
  <c r="S140" i="13" s="1"/>
  <c r="D141" i="13"/>
  <c r="E141" i="13"/>
  <c r="P141" i="13" s="1"/>
  <c r="F141" i="13"/>
  <c r="H141" i="13"/>
  <c r="D142" i="13"/>
  <c r="E142" i="13"/>
  <c r="P142" i="13" s="1"/>
  <c r="F142" i="13"/>
  <c r="H142" i="13"/>
  <c r="S142" i="13" s="1"/>
  <c r="C143" i="13"/>
  <c r="D143" i="13"/>
  <c r="E143" i="13"/>
  <c r="F143" i="13"/>
  <c r="H143" i="13"/>
  <c r="C91" i="13"/>
  <c r="D91" i="13"/>
  <c r="E91" i="13"/>
  <c r="F91" i="13"/>
  <c r="H91" i="13"/>
  <c r="C92" i="13"/>
  <c r="D92" i="13"/>
  <c r="E92" i="13"/>
  <c r="F92" i="13"/>
  <c r="H92" i="13"/>
  <c r="C93" i="13"/>
  <c r="D93" i="13"/>
  <c r="E93" i="13"/>
  <c r="F93" i="13"/>
  <c r="H93" i="13"/>
  <c r="C94" i="13"/>
  <c r="D94" i="13"/>
  <c r="E94" i="13"/>
  <c r="F94" i="13"/>
  <c r="H94" i="13"/>
  <c r="C95" i="13"/>
  <c r="D95" i="13"/>
  <c r="E95" i="13"/>
  <c r="F95" i="13"/>
  <c r="H95" i="13"/>
  <c r="C96" i="13"/>
  <c r="D96" i="13"/>
  <c r="E96" i="13"/>
  <c r="F96" i="13"/>
  <c r="G96" i="13"/>
  <c r="H96" i="13"/>
  <c r="C97" i="13"/>
  <c r="D97" i="13"/>
  <c r="E97" i="13"/>
  <c r="F97" i="13"/>
  <c r="H97" i="13"/>
  <c r="C98" i="13"/>
  <c r="D98" i="13"/>
  <c r="E98" i="13"/>
  <c r="F98" i="13"/>
  <c r="H98" i="13"/>
  <c r="C99" i="13"/>
  <c r="D99" i="13"/>
  <c r="E99" i="13"/>
  <c r="F99" i="13"/>
  <c r="H99" i="13"/>
  <c r="C100" i="13"/>
  <c r="D100" i="13"/>
  <c r="E100" i="13"/>
  <c r="F100" i="13"/>
  <c r="G100" i="13"/>
  <c r="H100" i="13"/>
  <c r="C101" i="13"/>
  <c r="D101" i="13"/>
  <c r="E101" i="13"/>
  <c r="F101" i="13"/>
  <c r="H101" i="13"/>
  <c r="C102" i="13"/>
  <c r="D102" i="13"/>
  <c r="E102" i="13"/>
  <c r="F102" i="13"/>
  <c r="H102" i="13"/>
  <c r="C103" i="13"/>
  <c r="D103" i="13"/>
  <c r="E103" i="13"/>
  <c r="F103" i="13"/>
  <c r="H103" i="13"/>
  <c r="C104" i="13"/>
  <c r="D104" i="13"/>
  <c r="E104" i="13"/>
  <c r="F104" i="13"/>
  <c r="G104" i="13"/>
  <c r="H104" i="13"/>
  <c r="C105" i="13"/>
  <c r="D105" i="13"/>
  <c r="E105" i="13"/>
  <c r="F105" i="13"/>
  <c r="H105" i="13"/>
  <c r="C106" i="13"/>
  <c r="D106" i="13"/>
  <c r="E106" i="13"/>
  <c r="F106" i="13"/>
  <c r="G106" i="13"/>
  <c r="H106" i="13"/>
  <c r="C107" i="13"/>
  <c r="D107" i="13"/>
  <c r="E107" i="13"/>
  <c r="F107" i="13"/>
  <c r="H107" i="13"/>
  <c r="C108" i="13"/>
  <c r="D108" i="13"/>
  <c r="E108" i="13"/>
  <c r="F108" i="13"/>
  <c r="G108" i="13"/>
  <c r="H108" i="13"/>
  <c r="C109" i="13"/>
  <c r="D109" i="13"/>
  <c r="E109" i="13"/>
  <c r="F109" i="13"/>
  <c r="H109" i="13"/>
  <c r="C110" i="13"/>
  <c r="D110" i="13"/>
  <c r="E110" i="13"/>
  <c r="F110" i="13"/>
  <c r="G110" i="13"/>
  <c r="H110" i="13"/>
  <c r="C111" i="13"/>
  <c r="D111" i="13"/>
  <c r="E111" i="13"/>
  <c r="F111" i="13"/>
  <c r="H111" i="13"/>
  <c r="C112" i="13"/>
  <c r="D112" i="13"/>
  <c r="E112" i="13"/>
  <c r="F112" i="13"/>
  <c r="G112" i="13"/>
  <c r="H112" i="13"/>
  <c r="C113" i="13"/>
  <c r="D113" i="13"/>
  <c r="E113" i="13"/>
  <c r="F113" i="13"/>
  <c r="H113" i="13"/>
  <c r="C114" i="13"/>
  <c r="D114" i="13"/>
  <c r="E114" i="13"/>
  <c r="F114" i="13"/>
  <c r="G114" i="13"/>
  <c r="H114" i="13"/>
  <c r="C115" i="13"/>
  <c r="D115" i="13"/>
  <c r="E115" i="13"/>
  <c r="F115" i="13"/>
  <c r="H115" i="13"/>
  <c r="C116" i="13"/>
  <c r="D116" i="13"/>
  <c r="E116" i="13"/>
  <c r="F116" i="13"/>
  <c r="G116" i="13"/>
  <c r="H116" i="13"/>
  <c r="C117" i="13"/>
  <c r="D117" i="13"/>
  <c r="E117" i="13"/>
  <c r="F117" i="13"/>
  <c r="H117" i="13"/>
  <c r="C118" i="13"/>
  <c r="D118" i="13"/>
  <c r="E118" i="13"/>
  <c r="F118" i="13"/>
  <c r="G118" i="13"/>
  <c r="H118" i="13"/>
  <c r="C119" i="13"/>
  <c r="D119" i="13"/>
  <c r="E119" i="13"/>
  <c r="F119" i="13"/>
  <c r="H119" i="13"/>
  <c r="C120" i="13"/>
  <c r="D120" i="13"/>
  <c r="E120" i="13"/>
  <c r="F120" i="13"/>
  <c r="H120" i="13"/>
  <c r="C121" i="13"/>
  <c r="D121" i="13"/>
  <c r="E121" i="13"/>
  <c r="F121" i="13"/>
  <c r="H121" i="13"/>
  <c r="C122" i="13"/>
  <c r="D122" i="13"/>
  <c r="E122" i="13"/>
  <c r="F122" i="13"/>
  <c r="G122" i="13"/>
  <c r="H122" i="13"/>
  <c r="C123" i="13"/>
  <c r="D123" i="13"/>
  <c r="E123" i="13"/>
  <c r="F123" i="13"/>
  <c r="H123" i="13"/>
  <c r="C124" i="13"/>
  <c r="D124" i="13"/>
  <c r="E124" i="13"/>
  <c r="F124" i="13"/>
  <c r="H124" i="13"/>
  <c r="C125" i="13"/>
  <c r="D125" i="13"/>
  <c r="E125" i="13"/>
  <c r="F125" i="13"/>
  <c r="H125" i="13"/>
  <c r="C126" i="13"/>
  <c r="D126" i="13"/>
  <c r="E126" i="13"/>
  <c r="F126" i="13"/>
  <c r="G126" i="13"/>
  <c r="H126" i="13"/>
  <c r="C127" i="13"/>
  <c r="D127" i="13"/>
  <c r="E127" i="13"/>
  <c r="F127" i="13"/>
  <c r="H127" i="13"/>
  <c r="C128" i="13"/>
  <c r="D128" i="13"/>
  <c r="E128" i="13"/>
  <c r="F128" i="13"/>
  <c r="H128" i="13"/>
  <c r="C129" i="13"/>
  <c r="D129" i="13"/>
  <c r="E129" i="13"/>
  <c r="F129" i="13"/>
  <c r="H129" i="13"/>
  <c r="C130" i="13"/>
  <c r="D130" i="13"/>
  <c r="E130" i="13"/>
  <c r="F130" i="13"/>
  <c r="G130" i="13"/>
  <c r="H130" i="13"/>
  <c r="C131" i="13"/>
  <c r="D131" i="13"/>
  <c r="E131" i="13"/>
  <c r="F131" i="13"/>
  <c r="H131" i="13"/>
  <c r="C132" i="13"/>
  <c r="D132" i="13"/>
  <c r="E132" i="13"/>
  <c r="F132" i="13"/>
  <c r="H132" i="13"/>
  <c r="C133" i="13"/>
  <c r="D133" i="13"/>
  <c r="E133" i="13"/>
  <c r="F133" i="13"/>
  <c r="H133" i="13"/>
  <c r="C134" i="13"/>
  <c r="D134" i="13"/>
  <c r="E134" i="13"/>
  <c r="F134" i="13"/>
  <c r="G134" i="13"/>
  <c r="H134" i="13"/>
  <c r="C135" i="13"/>
  <c r="D135" i="13"/>
  <c r="E135" i="13"/>
  <c r="F135" i="13"/>
  <c r="H135" i="13"/>
  <c r="C136" i="13"/>
  <c r="D136" i="13"/>
  <c r="E136" i="13"/>
  <c r="F136" i="13"/>
  <c r="H136" i="13"/>
  <c r="C137" i="13"/>
  <c r="D137" i="13"/>
  <c r="E137" i="13"/>
  <c r="F137" i="13"/>
  <c r="H137" i="13"/>
  <c r="C138" i="13"/>
  <c r="D138" i="13"/>
  <c r="E138" i="13"/>
  <c r="F138" i="13"/>
  <c r="G138" i="13"/>
  <c r="H138" i="13"/>
  <c r="A128" i="13"/>
  <c r="B128" i="13"/>
  <c r="O128" i="13" s="1"/>
  <c r="A129" i="13"/>
  <c r="B129" i="13"/>
  <c r="N129" i="13" s="1"/>
  <c r="A130" i="13"/>
  <c r="B130" i="13"/>
  <c r="O130" i="13" s="1"/>
  <c r="A131" i="13"/>
  <c r="B131" i="13"/>
  <c r="N131" i="13" s="1"/>
  <c r="A132" i="13"/>
  <c r="B132" i="13"/>
  <c r="O132" i="13" s="1"/>
  <c r="A133" i="13"/>
  <c r="B133" i="13"/>
  <c r="N133" i="13" s="1"/>
  <c r="A134" i="13"/>
  <c r="B134" i="13"/>
  <c r="O134" i="13" s="1"/>
  <c r="A135" i="13"/>
  <c r="B135" i="13"/>
  <c r="N135" i="13" s="1"/>
  <c r="A136" i="13"/>
  <c r="B136" i="13"/>
  <c r="O136" i="13" s="1"/>
  <c r="A137" i="13"/>
  <c r="B137" i="13"/>
  <c r="N137" i="13" s="1"/>
  <c r="A138" i="13"/>
  <c r="B138" i="13"/>
  <c r="O138" i="13" s="1"/>
  <c r="B127" i="13"/>
  <c r="O127" i="13" s="1"/>
  <c r="A127" i="13"/>
  <c r="A116" i="13"/>
  <c r="B116" i="13"/>
  <c r="L116" i="13" s="1"/>
  <c r="A117" i="13"/>
  <c r="B117" i="13"/>
  <c r="L117" i="13" s="1"/>
  <c r="A118" i="13"/>
  <c r="B118" i="13"/>
  <c r="L118" i="13" s="1"/>
  <c r="A119" i="13"/>
  <c r="B119" i="13"/>
  <c r="L119" i="13" s="1"/>
  <c r="A120" i="13"/>
  <c r="B120" i="13"/>
  <c r="L120" i="13" s="1"/>
  <c r="A121" i="13"/>
  <c r="B121" i="13"/>
  <c r="L121" i="13" s="1"/>
  <c r="A122" i="13"/>
  <c r="B122" i="13"/>
  <c r="L122" i="13" s="1"/>
  <c r="A123" i="13"/>
  <c r="B123" i="13"/>
  <c r="L123" i="13" s="1"/>
  <c r="A124" i="13"/>
  <c r="B124" i="13"/>
  <c r="L124" i="13" s="1"/>
  <c r="A125" i="13"/>
  <c r="B125" i="13"/>
  <c r="L125" i="13" s="1"/>
  <c r="A126" i="13"/>
  <c r="B126" i="13"/>
  <c r="L126" i="13" s="1"/>
  <c r="B115" i="13"/>
  <c r="L115" i="13" s="1"/>
  <c r="A115" i="13"/>
  <c r="A104" i="13"/>
  <c r="B104" i="13"/>
  <c r="A105" i="13"/>
  <c r="B105" i="13"/>
  <c r="A106" i="13"/>
  <c r="B106" i="13"/>
  <c r="A107" i="13"/>
  <c r="B107" i="13"/>
  <c r="A108" i="13"/>
  <c r="B108" i="13"/>
  <c r="A109" i="13"/>
  <c r="B109" i="13"/>
  <c r="A110" i="13"/>
  <c r="B110" i="13"/>
  <c r="A111" i="13"/>
  <c r="B111" i="13"/>
  <c r="A112" i="13"/>
  <c r="B112" i="13"/>
  <c r="A113" i="13"/>
  <c r="B113" i="13"/>
  <c r="A114" i="13"/>
  <c r="B114" i="13"/>
  <c r="B103" i="13"/>
  <c r="A103" i="13"/>
  <c r="B102" i="13"/>
  <c r="M102" i="13" s="1"/>
  <c r="A102" i="13"/>
  <c r="B101" i="13"/>
  <c r="M101" i="13" s="1"/>
  <c r="A101" i="13"/>
  <c r="B100" i="13"/>
  <c r="M100" i="13" s="1"/>
  <c r="A100" i="13"/>
  <c r="B99" i="13"/>
  <c r="M99" i="13" s="1"/>
  <c r="A99" i="13"/>
  <c r="B98" i="13"/>
  <c r="M98" i="13" s="1"/>
  <c r="A98" i="13"/>
  <c r="B97" i="13"/>
  <c r="M97" i="13" s="1"/>
  <c r="A97" i="13"/>
  <c r="B96" i="13"/>
  <c r="M96" i="13" s="1"/>
  <c r="A96" i="13"/>
  <c r="B95" i="13"/>
  <c r="M95" i="13" s="1"/>
  <c r="A95" i="13"/>
  <c r="B94" i="13"/>
  <c r="M94" i="13" s="1"/>
  <c r="A94" i="13"/>
  <c r="B93" i="13"/>
  <c r="M93" i="13" s="1"/>
  <c r="A93" i="13"/>
  <c r="B92" i="13"/>
  <c r="M92" i="13" s="1"/>
  <c r="A92" i="13"/>
  <c r="B91" i="13"/>
  <c r="M91" i="13" s="1"/>
  <c r="A91" i="13"/>
  <c r="C71" i="13"/>
  <c r="D71" i="13"/>
  <c r="E71" i="13"/>
  <c r="F71" i="13"/>
  <c r="H71" i="13"/>
  <c r="C72" i="13"/>
  <c r="D72" i="13"/>
  <c r="E72" i="13"/>
  <c r="F72" i="13"/>
  <c r="H72" i="13"/>
  <c r="C73" i="13"/>
  <c r="D73" i="13"/>
  <c r="E73" i="13"/>
  <c r="F73" i="13"/>
  <c r="H73" i="13"/>
  <c r="C74" i="13"/>
  <c r="D74" i="13"/>
  <c r="E74" i="13"/>
  <c r="F74" i="13"/>
  <c r="G74" i="13"/>
  <c r="H74" i="13"/>
  <c r="C75" i="13"/>
  <c r="D75" i="13"/>
  <c r="E75" i="13"/>
  <c r="F75" i="13"/>
  <c r="H75" i="13"/>
  <c r="C76" i="13"/>
  <c r="D76" i="13"/>
  <c r="E76" i="13"/>
  <c r="F76" i="13"/>
  <c r="G76" i="13"/>
  <c r="H76" i="13"/>
  <c r="C77" i="13"/>
  <c r="D77" i="13"/>
  <c r="E77" i="13"/>
  <c r="F77" i="13"/>
  <c r="H77" i="13"/>
  <c r="C78" i="13"/>
  <c r="D78" i="13"/>
  <c r="E78" i="13"/>
  <c r="F78" i="13"/>
  <c r="G78" i="13"/>
  <c r="H78" i="13"/>
  <c r="C79" i="13"/>
  <c r="D79" i="13"/>
  <c r="E79" i="13"/>
  <c r="F79" i="13"/>
  <c r="H79" i="13"/>
  <c r="C80" i="13"/>
  <c r="D80" i="13"/>
  <c r="E80" i="13"/>
  <c r="F80" i="13"/>
  <c r="G80" i="13"/>
  <c r="H80" i="13"/>
  <c r="C81" i="13"/>
  <c r="D81" i="13"/>
  <c r="E81" i="13"/>
  <c r="F81" i="13"/>
  <c r="H81" i="13"/>
  <c r="C82" i="13"/>
  <c r="D82" i="13"/>
  <c r="E82" i="13"/>
  <c r="F82" i="13"/>
  <c r="G82" i="13"/>
  <c r="H82" i="13"/>
  <c r="C83" i="13"/>
  <c r="D83" i="13"/>
  <c r="E83" i="13"/>
  <c r="F83" i="13"/>
  <c r="H83" i="13"/>
  <c r="C84" i="13"/>
  <c r="D84" i="13"/>
  <c r="E84" i="13"/>
  <c r="F84" i="13"/>
  <c r="G84" i="13"/>
  <c r="H84" i="13"/>
  <c r="C85" i="13"/>
  <c r="D85" i="13"/>
  <c r="E85" i="13"/>
  <c r="F85" i="13"/>
  <c r="H85" i="13"/>
  <c r="C86" i="13"/>
  <c r="D86" i="13"/>
  <c r="E86" i="13"/>
  <c r="F86" i="13"/>
  <c r="G86" i="13"/>
  <c r="H86" i="13"/>
  <c r="C87" i="13"/>
  <c r="D87" i="13"/>
  <c r="E87" i="13"/>
  <c r="F87" i="13"/>
  <c r="H87" i="13"/>
  <c r="C88" i="13"/>
  <c r="D88" i="13"/>
  <c r="E88" i="13"/>
  <c r="F88" i="13"/>
  <c r="G88" i="13"/>
  <c r="H88" i="13"/>
  <c r="C89" i="13"/>
  <c r="D89" i="13"/>
  <c r="E89" i="13"/>
  <c r="F89" i="13"/>
  <c r="H89" i="13"/>
  <c r="C90" i="13"/>
  <c r="D90" i="13"/>
  <c r="E90" i="13"/>
  <c r="F90" i="13"/>
  <c r="G90" i="13"/>
  <c r="H90" i="13"/>
  <c r="A87" i="13"/>
  <c r="B87" i="13"/>
  <c r="L87" i="13" s="1"/>
  <c r="A88" i="13"/>
  <c r="B88" i="13"/>
  <c r="L88" i="13" s="1"/>
  <c r="A89" i="13"/>
  <c r="B89" i="13"/>
  <c r="L89" i="13" s="1"/>
  <c r="A90" i="13"/>
  <c r="B90" i="13"/>
  <c r="L90" i="13" s="1"/>
  <c r="A82" i="13"/>
  <c r="B82" i="13"/>
  <c r="A83" i="13"/>
  <c r="B83" i="13"/>
  <c r="A84" i="13"/>
  <c r="B84" i="13"/>
  <c r="A85" i="13"/>
  <c r="B85" i="13"/>
  <c r="A77" i="13"/>
  <c r="B77" i="13"/>
  <c r="A78" i="13"/>
  <c r="B78" i="13"/>
  <c r="A79" i="13"/>
  <c r="B79" i="13"/>
  <c r="A80" i="13"/>
  <c r="B80" i="13"/>
  <c r="A72" i="13"/>
  <c r="B72" i="13"/>
  <c r="L72" i="13" s="1"/>
  <c r="A73" i="13"/>
  <c r="B73" i="13"/>
  <c r="L73" i="13" s="1"/>
  <c r="A74" i="13"/>
  <c r="B74" i="13"/>
  <c r="L74" i="13" s="1"/>
  <c r="A75" i="13"/>
  <c r="B75" i="13"/>
  <c r="L75" i="13" s="1"/>
  <c r="B86" i="13"/>
  <c r="L86" i="13" s="1"/>
  <c r="A86" i="13"/>
  <c r="B81" i="13"/>
  <c r="A81" i="13"/>
  <c r="B76" i="13"/>
  <c r="A76" i="13"/>
  <c r="B71" i="13"/>
  <c r="L71" i="13" s="1"/>
  <c r="A71" i="13"/>
  <c r="A69" i="13"/>
  <c r="B69" i="13"/>
  <c r="A70" i="13"/>
  <c r="B70" i="13"/>
  <c r="B68" i="13"/>
  <c r="A68" i="13"/>
  <c r="A66" i="13"/>
  <c r="B66" i="13"/>
  <c r="A67" i="13"/>
  <c r="B67" i="13"/>
  <c r="B65" i="13"/>
  <c r="A65" i="13"/>
  <c r="A63" i="13"/>
  <c r="B63" i="13"/>
  <c r="A64" i="13"/>
  <c r="B64" i="13"/>
  <c r="B62" i="13"/>
  <c r="A62" i="13"/>
  <c r="A60" i="13"/>
  <c r="A61" i="13"/>
  <c r="B60" i="13"/>
  <c r="L60" i="13" s="1"/>
  <c r="B61" i="13"/>
  <c r="L61" i="13" s="1"/>
  <c r="B59" i="13"/>
  <c r="L59" i="13" s="1"/>
  <c r="C59" i="13"/>
  <c r="C60" i="13"/>
  <c r="A59" i="13"/>
  <c r="D59" i="13"/>
  <c r="E59" i="13"/>
  <c r="F59" i="13"/>
  <c r="H59" i="13"/>
  <c r="D60" i="13"/>
  <c r="E60" i="13"/>
  <c r="F60" i="13"/>
  <c r="H60" i="13"/>
  <c r="C61" i="13"/>
  <c r="D61" i="13"/>
  <c r="E61" i="13"/>
  <c r="F61" i="13"/>
  <c r="H61" i="13"/>
  <c r="C62" i="13"/>
  <c r="D62" i="13"/>
  <c r="E62" i="13"/>
  <c r="F62" i="13"/>
  <c r="H62" i="13"/>
  <c r="C63" i="13"/>
  <c r="D63" i="13"/>
  <c r="E63" i="13"/>
  <c r="F63" i="13"/>
  <c r="H63" i="13"/>
  <c r="C64" i="13"/>
  <c r="D64" i="13"/>
  <c r="E64" i="13"/>
  <c r="F64" i="13"/>
  <c r="G64" i="13"/>
  <c r="H64" i="13"/>
  <c r="C65" i="13"/>
  <c r="D65" i="13"/>
  <c r="E65" i="13"/>
  <c r="F65" i="13"/>
  <c r="H65" i="13"/>
  <c r="C66" i="13"/>
  <c r="D66" i="13"/>
  <c r="E66" i="13"/>
  <c r="F66" i="13"/>
  <c r="G66" i="13"/>
  <c r="H66" i="13"/>
  <c r="C67" i="13"/>
  <c r="D67" i="13"/>
  <c r="E67" i="13"/>
  <c r="F67" i="13"/>
  <c r="H67" i="13"/>
  <c r="C68" i="13"/>
  <c r="D68" i="13"/>
  <c r="E68" i="13"/>
  <c r="F68" i="13"/>
  <c r="G68" i="13"/>
  <c r="H68" i="13"/>
  <c r="C69" i="13"/>
  <c r="D69" i="13"/>
  <c r="E69" i="13"/>
  <c r="F69" i="13"/>
  <c r="H69" i="13"/>
  <c r="C70" i="13"/>
  <c r="D70" i="13"/>
  <c r="E70" i="13"/>
  <c r="F70" i="13"/>
  <c r="G70" i="13"/>
  <c r="H70" i="13"/>
  <c r="S21" i="13"/>
  <c r="S22" i="13"/>
  <c r="S23" i="13"/>
  <c r="S24" i="13"/>
  <c r="S25" i="13"/>
  <c r="S26" i="13"/>
  <c r="S27" i="13"/>
  <c r="S28" i="13"/>
  <c r="S29" i="13"/>
  <c r="S30" i="13"/>
  <c r="S31" i="13"/>
  <c r="S32" i="13"/>
  <c r="S33" i="13"/>
  <c r="S34" i="13"/>
  <c r="S35" i="13"/>
  <c r="S36" i="13"/>
  <c r="S37" i="13"/>
  <c r="S38" i="13"/>
  <c r="S43" i="13"/>
  <c r="O21" i="13"/>
  <c r="P21" i="13"/>
  <c r="Q21" i="13"/>
  <c r="R21" i="13"/>
  <c r="O22" i="13"/>
  <c r="P22" i="13"/>
  <c r="Q22" i="13"/>
  <c r="R22" i="13"/>
  <c r="O23" i="13"/>
  <c r="P23" i="13"/>
  <c r="Q23" i="13"/>
  <c r="R23" i="13"/>
  <c r="O24" i="13"/>
  <c r="P24" i="13"/>
  <c r="Q24" i="13"/>
  <c r="R24" i="13"/>
  <c r="O25" i="13"/>
  <c r="P25" i="13"/>
  <c r="Q25" i="13"/>
  <c r="R25" i="13"/>
  <c r="O26" i="13"/>
  <c r="P26" i="13"/>
  <c r="Q26" i="13"/>
  <c r="R26" i="13"/>
  <c r="O27" i="13"/>
  <c r="P27" i="13"/>
  <c r="Q27" i="13"/>
  <c r="R27" i="13"/>
  <c r="O28" i="13"/>
  <c r="P28" i="13"/>
  <c r="Q28" i="13"/>
  <c r="R28" i="13"/>
  <c r="O29" i="13"/>
  <c r="P29" i="13"/>
  <c r="Q29" i="13"/>
  <c r="R29" i="13"/>
  <c r="O30" i="13"/>
  <c r="P30" i="13"/>
  <c r="Q30" i="13"/>
  <c r="R30" i="13"/>
  <c r="O31" i="13"/>
  <c r="P31" i="13"/>
  <c r="Q31" i="13"/>
  <c r="R31" i="13"/>
  <c r="O32" i="13"/>
  <c r="P32" i="13"/>
  <c r="Q32" i="13"/>
  <c r="R32" i="13"/>
  <c r="O33" i="13"/>
  <c r="P33" i="13"/>
  <c r="Q33" i="13"/>
  <c r="R33" i="13"/>
  <c r="O34" i="13"/>
  <c r="P34" i="13"/>
  <c r="Q34" i="13"/>
  <c r="R34" i="13"/>
  <c r="O35" i="13"/>
  <c r="P35" i="13"/>
  <c r="Q35" i="13"/>
  <c r="R35" i="13"/>
  <c r="O36" i="13"/>
  <c r="P36" i="13"/>
  <c r="Q36" i="13"/>
  <c r="R36" i="13"/>
  <c r="O37" i="13"/>
  <c r="P37" i="13"/>
  <c r="Q37" i="13"/>
  <c r="R37" i="13"/>
  <c r="O38" i="13"/>
  <c r="P38" i="13"/>
  <c r="Q38" i="13"/>
  <c r="R38" i="13"/>
  <c r="O44" i="13"/>
  <c r="N21" i="13"/>
  <c r="N22" i="13"/>
  <c r="N23" i="13"/>
  <c r="N24" i="13"/>
  <c r="N25" i="13"/>
  <c r="N26" i="13"/>
  <c r="N27" i="13"/>
  <c r="N28" i="13"/>
  <c r="N29" i="13"/>
  <c r="N30" i="13"/>
  <c r="N31" i="13"/>
  <c r="N32" i="13"/>
  <c r="N33" i="13"/>
  <c r="N34" i="13"/>
  <c r="N35" i="13"/>
  <c r="N36" i="13"/>
  <c r="N37" i="13"/>
  <c r="N38" i="13"/>
  <c r="M21" i="13"/>
  <c r="M22" i="13"/>
  <c r="M23" i="13"/>
  <c r="M24" i="13"/>
  <c r="M25" i="13"/>
  <c r="M26" i="13"/>
  <c r="M27" i="13"/>
  <c r="M28" i="13"/>
  <c r="M29" i="13"/>
  <c r="M30" i="13"/>
  <c r="M31" i="13"/>
  <c r="M32" i="13"/>
  <c r="M33" i="13"/>
  <c r="M34" i="13"/>
  <c r="M35" i="13"/>
  <c r="M36" i="13"/>
  <c r="M37" i="13"/>
  <c r="M38" i="13"/>
  <c r="L21" i="13"/>
  <c r="L22" i="13"/>
  <c r="L23" i="13"/>
  <c r="L24" i="13"/>
  <c r="L25" i="13"/>
  <c r="L26" i="13"/>
  <c r="L27" i="13"/>
  <c r="L28" i="13"/>
  <c r="L29" i="13"/>
  <c r="L30" i="13"/>
  <c r="L31" i="13"/>
  <c r="L32" i="13"/>
  <c r="L33" i="13"/>
  <c r="L34" i="13"/>
  <c r="L35" i="13"/>
  <c r="L36" i="13"/>
  <c r="L37" i="13"/>
  <c r="L38" i="13"/>
  <c r="A55" i="13"/>
  <c r="B55" i="13"/>
  <c r="A56" i="13"/>
  <c r="B56" i="13"/>
  <c r="A57" i="13"/>
  <c r="B57" i="13"/>
  <c r="A58" i="13"/>
  <c r="B58" i="13"/>
  <c r="B54" i="13"/>
  <c r="A54" i="13"/>
  <c r="A50" i="13"/>
  <c r="B50" i="13"/>
  <c r="A51" i="13"/>
  <c r="B51" i="13"/>
  <c r="A52" i="13"/>
  <c r="B52" i="13"/>
  <c r="A53" i="13"/>
  <c r="B53" i="13"/>
  <c r="B49" i="13"/>
  <c r="A49" i="13"/>
  <c r="A45" i="13"/>
  <c r="B45" i="13"/>
  <c r="O45" i="13" s="1"/>
  <c r="A46" i="13"/>
  <c r="B46" i="13"/>
  <c r="N46" i="13" s="1"/>
  <c r="A47" i="13"/>
  <c r="B47" i="13"/>
  <c r="S47" i="13" s="1"/>
  <c r="A48" i="13"/>
  <c r="B48" i="13"/>
  <c r="O48" i="13" s="1"/>
  <c r="B44" i="13"/>
  <c r="N44" i="13" s="1"/>
  <c r="A44" i="13"/>
  <c r="A40" i="13"/>
  <c r="A41" i="13"/>
  <c r="A42" i="13"/>
  <c r="A43" i="13"/>
  <c r="B40" i="13"/>
  <c r="S40" i="13" s="1"/>
  <c r="B41" i="13"/>
  <c r="Q41" i="13" s="1"/>
  <c r="B42" i="13"/>
  <c r="L42" i="13" s="1"/>
  <c r="B43" i="13"/>
  <c r="B39" i="13"/>
  <c r="Q39" i="13" s="1"/>
  <c r="C39" i="13"/>
  <c r="C40" i="13"/>
  <c r="C41" i="13"/>
  <c r="C42" i="13"/>
  <c r="A39" i="13"/>
  <c r="D39" i="13"/>
  <c r="E39" i="13"/>
  <c r="F39" i="13"/>
  <c r="H39" i="13"/>
  <c r="D40" i="13"/>
  <c r="E40" i="13"/>
  <c r="F40" i="13"/>
  <c r="G40" i="13"/>
  <c r="H40" i="13"/>
  <c r="D41" i="13"/>
  <c r="E41" i="13"/>
  <c r="F41" i="13"/>
  <c r="H41" i="13"/>
  <c r="D42" i="13"/>
  <c r="E42" i="13"/>
  <c r="P42" i="13" s="1"/>
  <c r="F42" i="13"/>
  <c r="H42" i="13"/>
  <c r="C43" i="13"/>
  <c r="D43" i="13"/>
  <c r="E43" i="13"/>
  <c r="P43" i="13" s="1"/>
  <c r="F43" i="13"/>
  <c r="H43" i="13"/>
  <c r="C44" i="13"/>
  <c r="D44" i="13"/>
  <c r="E44" i="13"/>
  <c r="P44" i="13" s="1"/>
  <c r="F44" i="13"/>
  <c r="H44" i="13"/>
  <c r="S44" i="13" s="1"/>
  <c r="C45" i="13"/>
  <c r="D45" i="13"/>
  <c r="E45" i="13"/>
  <c r="F45" i="13"/>
  <c r="G45" i="13"/>
  <c r="H45" i="13"/>
  <c r="S45" i="13" s="1"/>
  <c r="C46" i="13"/>
  <c r="D46" i="13"/>
  <c r="E46" i="13"/>
  <c r="F46" i="13"/>
  <c r="Q46" i="13" s="1"/>
  <c r="H46" i="13"/>
  <c r="C47" i="13"/>
  <c r="D47" i="13"/>
  <c r="E47" i="13"/>
  <c r="P47" i="13" s="1"/>
  <c r="F47" i="13"/>
  <c r="G47" i="13"/>
  <c r="H47" i="13"/>
  <c r="C48" i="13"/>
  <c r="D48" i="13"/>
  <c r="E48" i="13"/>
  <c r="P48" i="13" s="1"/>
  <c r="F48" i="13"/>
  <c r="H48" i="13"/>
  <c r="S48" i="13" s="1"/>
  <c r="C49" i="13"/>
  <c r="D49" i="13"/>
  <c r="E49" i="13"/>
  <c r="F49" i="13"/>
  <c r="H49" i="13"/>
  <c r="C50" i="13"/>
  <c r="D50" i="13"/>
  <c r="E50" i="13"/>
  <c r="F50" i="13"/>
  <c r="H50" i="13"/>
  <c r="C51" i="13"/>
  <c r="D51" i="13"/>
  <c r="E51" i="13"/>
  <c r="F51" i="13"/>
  <c r="H51" i="13"/>
  <c r="C52" i="13"/>
  <c r="D52" i="13"/>
  <c r="E52" i="13"/>
  <c r="F52" i="13"/>
  <c r="H52" i="13"/>
  <c r="C53" i="13"/>
  <c r="D53" i="13"/>
  <c r="E53" i="13"/>
  <c r="F53" i="13"/>
  <c r="G53" i="13"/>
  <c r="H53" i="13"/>
  <c r="C54" i="13"/>
  <c r="D54" i="13"/>
  <c r="E54" i="13"/>
  <c r="F54" i="13"/>
  <c r="H54" i="13"/>
  <c r="C55" i="13"/>
  <c r="D55" i="13"/>
  <c r="E55" i="13"/>
  <c r="F55" i="13"/>
  <c r="G55" i="13"/>
  <c r="H55" i="13"/>
  <c r="C56" i="13"/>
  <c r="D56" i="13"/>
  <c r="E56" i="13"/>
  <c r="F56" i="13"/>
  <c r="H56" i="13"/>
  <c r="C57" i="13"/>
  <c r="D57" i="13"/>
  <c r="E57" i="13"/>
  <c r="F57" i="13"/>
  <c r="G57" i="13"/>
  <c r="H57" i="13"/>
  <c r="C58" i="13"/>
  <c r="D58" i="13"/>
  <c r="E58" i="13"/>
  <c r="F58" i="13"/>
  <c r="H58" i="13"/>
  <c r="A31" i="13"/>
  <c r="A32" i="13"/>
  <c r="A33" i="13"/>
  <c r="A34" i="13"/>
  <c r="A35" i="13"/>
  <c r="A36" i="13"/>
  <c r="A37" i="13"/>
  <c r="A38" i="13"/>
  <c r="A30" i="13"/>
  <c r="B31" i="13"/>
  <c r="B32" i="13"/>
  <c r="B33" i="13"/>
  <c r="B34" i="13"/>
  <c r="B35" i="13"/>
  <c r="B36" i="13"/>
  <c r="B37" i="13"/>
  <c r="B38" i="13"/>
  <c r="B30" i="13"/>
  <c r="C30" i="13"/>
  <c r="C31" i="13"/>
  <c r="C32" i="13"/>
  <c r="C33" i="13"/>
  <c r="C34" i="13"/>
  <c r="C35" i="13"/>
  <c r="C36" i="13"/>
  <c r="C37" i="13"/>
  <c r="A22" i="13"/>
  <c r="A23" i="13"/>
  <c r="A24" i="13"/>
  <c r="A25" i="13"/>
  <c r="A26" i="13"/>
  <c r="A27" i="13"/>
  <c r="A28" i="13"/>
  <c r="A29" i="13"/>
  <c r="A21" i="13"/>
  <c r="B22" i="13"/>
  <c r="B23" i="13"/>
  <c r="B24" i="13"/>
  <c r="B25" i="13"/>
  <c r="B26" i="13"/>
  <c r="B27" i="13"/>
  <c r="B28" i="13"/>
  <c r="B29" i="13"/>
  <c r="B21" i="13"/>
  <c r="C21" i="13"/>
  <c r="C22" i="13"/>
  <c r="C23" i="13"/>
  <c r="C24" i="13"/>
  <c r="C25" i="13"/>
  <c r="C26" i="13"/>
  <c r="C27" i="13"/>
  <c r="C28" i="13"/>
  <c r="A13" i="13"/>
  <c r="A14" i="13"/>
  <c r="A15" i="13"/>
  <c r="A16" i="13"/>
  <c r="A17" i="13"/>
  <c r="A18" i="13"/>
  <c r="A19" i="13"/>
  <c r="A20" i="13"/>
  <c r="A12" i="13"/>
  <c r="B13" i="13"/>
  <c r="B14" i="13"/>
  <c r="B15" i="13"/>
  <c r="B16" i="13"/>
  <c r="B17" i="13"/>
  <c r="B18" i="13"/>
  <c r="P18" i="13" s="1"/>
  <c r="B19" i="13"/>
  <c r="B20" i="13"/>
  <c r="B12" i="13"/>
  <c r="C12" i="13"/>
  <c r="C13" i="13"/>
  <c r="C14" i="13"/>
  <c r="C15" i="13"/>
  <c r="C16" i="13"/>
  <c r="C17" i="13"/>
  <c r="C18" i="13"/>
  <c r="C19" i="13"/>
  <c r="A4" i="13"/>
  <c r="A5" i="13"/>
  <c r="A6" i="13"/>
  <c r="A7" i="13"/>
  <c r="A8" i="13"/>
  <c r="A9" i="13"/>
  <c r="A10" i="13"/>
  <c r="A11" i="13"/>
  <c r="A3" i="13"/>
  <c r="B4" i="13"/>
  <c r="B5" i="13"/>
  <c r="B6" i="13"/>
  <c r="Q6" i="13" s="1"/>
  <c r="B7" i="13"/>
  <c r="B8" i="13"/>
  <c r="Q8" i="13" s="1"/>
  <c r="B9" i="13"/>
  <c r="Q9" i="13" s="1"/>
  <c r="B10" i="13"/>
  <c r="Q10" i="13" s="1"/>
  <c r="B11" i="13"/>
  <c r="B3" i="13"/>
  <c r="C3" i="13"/>
  <c r="C4" i="13"/>
  <c r="C5" i="13"/>
  <c r="C6" i="13"/>
  <c r="C7" i="13"/>
  <c r="C8" i="13"/>
  <c r="C9" i="13"/>
  <c r="C10" i="13"/>
  <c r="D3" i="13"/>
  <c r="E3" i="13"/>
  <c r="F3" i="13"/>
  <c r="H3" i="13"/>
  <c r="D4" i="13"/>
  <c r="E4" i="13"/>
  <c r="F4" i="13"/>
  <c r="H4" i="13"/>
  <c r="D5" i="13"/>
  <c r="E5" i="13"/>
  <c r="F5" i="13"/>
  <c r="H5" i="13"/>
  <c r="D6" i="13"/>
  <c r="E6" i="13"/>
  <c r="F6" i="13"/>
  <c r="H6" i="13"/>
  <c r="D7" i="13"/>
  <c r="E7" i="13"/>
  <c r="F7" i="13"/>
  <c r="H7" i="13"/>
  <c r="D8" i="13"/>
  <c r="E8" i="13"/>
  <c r="F8" i="13"/>
  <c r="H8" i="13"/>
  <c r="D9" i="13"/>
  <c r="E9" i="13"/>
  <c r="F9" i="13"/>
  <c r="H9" i="13"/>
  <c r="D10" i="13"/>
  <c r="E10" i="13"/>
  <c r="F10" i="13"/>
  <c r="H10" i="13"/>
  <c r="C11" i="13"/>
  <c r="D11" i="13"/>
  <c r="E11" i="13"/>
  <c r="F11" i="13"/>
  <c r="H11" i="13"/>
  <c r="D12" i="13"/>
  <c r="E12" i="13"/>
  <c r="F12" i="13"/>
  <c r="H12" i="13"/>
  <c r="D13" i="13"/>
  <c r="E13" i="13"/>
  <c r="F13" i="13"/>
  <c r="H13" i="13"/>
  <c r="D14" i="13"/>
  <c r="E14" i="13"/>
  <c r="F14" i="13"/>
  <c r="H14" i="13"/>
  <c r="D15" i="13"/>
  <c r="E15" i="13"/>
  <c r="F15" i="13"/>
  <c r="H15" i="13"/>
  <c r="D16" i="13"/>
  <c r="E16" i="13"/>
  <c r="F16" i="13"/>
  <c r="G16" i="13"/>
  <c r="H16" i="13"/>
  <c r="D17" i="13"/>
  <c r="E17" i="13"/>
  <c r="F17" i="13"/>
  <c r="G17" i="13"/>
  <c r="H17" i="13"/>
  <c r="D18" i="13"/>
  <c r="E18" i="13"/>
  <c r="F18" i="13"/>
  <c r="G18" i="13"/>
  <c r="H18" i="13"/>
  <c r="D19" i="13"/>
  <c r="E19" i="13"/>
  <c r="F19" i="13"/>
  <c r="G19" i="13"/>
  <c r="H19" i="13"/>
  <c r="C20" i="13"/>
  <c r="D20" i="13"/>
  <c r="E20" i="13"/>
  <c r="F20" i="13"/>
  <c r="G20" i="13"/>
  <c r="H20" i="13"/>
  <c r="D21" i="13"/>
  <c r="E21" i="13"/>
  <c r="F21" i="13"/>
  <c r="H21" i="13"/>
  <c r="D22" i="13"/>
  <c r="E22" i="13"/>
  <c r="F22" i="13"/>
  <c r="H22" i="13"/>
  <c r="D23" i="13"/>
  <c r="E23" i="13"/>
  <c r="F23" i="13"/>
  <c r="H23" i="13"/>
  <c r="D24" i="13"/>
  <c r="E24" i="13"/>
  <c r="F24" i="13"/>
  <c r="H24" i="13"/>
  <c r="D25" i="13"/>
  <c r="E25" i="13"/>
  <c r="F25" i="13"/>
  <c r="H25" i="13"/>
  <c r="D26" i="13"/>
  <c r="E26" i="13"/>
  <c r="F26" i="13"/>
  <c r="H26" i="13"/>
  <c r="D27" i="13"/>
  <c r="E27" i="13"/>
  <c r="F27" i="13"/>
  <c r="H27" i="13"/>
  <c r="D28" i="13"/>
  <c r="E28" i="13"/>
  <c r="F28" i="13"/>
  <c r="H28" i="13"/>
  <c r="C29" i="13"/>
  <c r="D29" i="13"/>
  <c r="E29" i="13"/>
  <c r="F29" i="13"/>
  <c r="H29" i="13"/>
  <c r="D30" i="13"/>
  <c r="E30" i="13"/>
  <c r="F30" i="13"/>
  <c r="H30" i="13"/>
  <c r="D31" i="13"/>
  <c r="E31" i="13"/>
  <c r="F31" i="13"/>
  <c r="H31" i="13"/>
  <c r="D32" i="13"/>
  <c r="E32" i="13"/>
  <c r="F32" i="13"/>
  <c r="H32" i="13"/>
  <c r="D33" i="13"/>
  <c r="E33" i="13"/>
  <c r="F33" i="13"/>
  <c r="H33" i="13"/>
  <c r="D34" i="13"/>
  <c r="E34" i="13"/>
  <c r="F34" i="13"/>
  <c r="H34" i="13"/>
  <c r="D35" i="13"/>
  <c r="E35" i="13"/>
  <c r="F35" i="13"/>
  <c r="H35" i="13"/>
  <c r="D36" i="13"/>
  <c r="E36" i="13"/>
  <c r="F36" i="13"/>
  <c r="H36" i="13"/>
  <c r="D37" i="13"/>
  <c r="E37" i="13"/>
  <c r="F37" i="13"/>
  <c r="H37" i="13"/>
  <c r="C38" i="13"/>
  <c r="D38" i="13"/>
  <c r="E38" i="13"/>
  <c r="F38" i="13"/>
  <c r="H38" i="13"/>
  <c r="J21" i="3"/>
  <c r="I20" i="3"/>
  <c r="I19" i="3"/>
  <c r="I18" i="3"/>
  <c r="H21" i="3"/>
  <c r="H20" i="3"/>
  <c r="H18" i="3"/>
  <c r="J46" i="3"/>
  <c r="J44" i="3"/>
  <c r="J42" i="3"/>
  <c r="H42" i="3"/>
  <c r="I42" i="3"/>
  <c r="I46" i="3"/>
  <c r="H45" i="3"/>
  <c r="H44" i="3"/>
  <c r="H39" i="3"/>
  <c r="E12" i="12"/>
  <c r="F46" i="3"/>
  <c r="F45" i="3"/>
  <c r="F44" i="3"/>
  <c r="F43" i="3"/>
  <c r="F42" i="3"/>
  <c r="E46" i="3"/>
  <c r="E45" i="3"/>
  <c r="E44" i="3"/>
  <c r="E43" i="3"/>
  <c r="E42" i="3"/>
  <c r="J41" i="3"/>
  <c r="J40" i="3"/>
  <c r="J39" i="3"/>
  <c r="J38" i="3"/>
  <c r="J37" i="3"/>
  <c r="J34" i="3"/>
  <c r="J33" i="3"/>
  <c r="J31" i="3"/>
  <c r="J30" i="3"/>
  <c r="I38" i="3"/>
  <c r="I37" i="3"/>
  <c r="I36" i="3"/>
  <c r="I34" i="3"/>
  <c r="I32" i="3"/>
  <c r="I31" i="3"/>
  <c r="I30" i="3"/>
  <c r="H41" i="3"/>
  <c r="H36" i="3"/>
  <c r="H35" i="3"/>
  <c r="H34" i="3"/>
  <c r="H33" i="3"/>
  <c r="H32" i="3"/>
  <c r="H27" i="3"/>
  <c r="F41" i="3"/>
  <c r="E41" i="3"/>
  <c r="F40" i="3"/>
  <c r="E40" i="3"/>
  <c r="F39" i="3"/>
  <c r="E39" i="3"/>
  <c r="F38" i="3"/>
  <c r="E38" i="3"/>
  <c r="F37" i="3"/>
  <c r="E37" i="3"/>
  <c r="F36" i="3"/>
  <c r="E36" i="3"/>
  <c r="F35" i="3"/>
  <c r="E35" i="3"/>
  <c r="F34" i="3"/>
  <c r="E34" i="3"/>
  <c r="F33" i="3"/>
  <c r="E33" i="3"/>
  <c r="F32" i="3"/>
  <c r="E32" i="3"/>
  <c r="G31" i="3"/>
  <c r="F31" i="3"/>
  <c r="E31" i="3"/>
  <c r="F30" i="3"/>
  <c r="F29" i="3"/>
  <c r="E30" i="3"/>
  <c r="E55" i="11"/>
  <c r="E54" i="11"/>
  <c r="E53" i="11"/>
  <c r="E52" i="11"/>
  <c r="E51" i="11"/>
  <c r="E50" i="11"/>
  <c r="E49" i="11"/>
  <c r="E48" i="11"/>
  <c r="E47" i="11"/>
  <c r="E46" i="11"/>
  <c r="E45" i="11"/>
  <c r="E44" i="11"/>
  <c r="E32" i="11"/>
  <c r="E43" i="11"/>
  <c r="E42" i="11"/>
  <c r="E41" i="11"/>
  <c r="E40" i="11"/>
  <c r="E39" i="11"/>
  <c r="E38" i="11"/>
  <c r="E37" i="11"/>
  <c r="E36" i="11"/>
  <c r="E35" i="11"/>
  <c r="E34" i="11"/>
  <c r="E33" i="11"/>
  <c r="E20" i="11"/>
  <c r="E31" i="11"/>
  <c r="E30" i="11"/>
  <c r="E29" i="11"/>
  <c r="E28" i="11"/>
  <c r="E27" i="11"/>
  <c r="E26" i="11"/>
  <c r="E25" i="11"/>
  <c r="E24" i="11"/>
  <c r="E23" i="11"/>
  <c r="E22" i="11"/>
  <c r="E21" i="11"/>
  <c r="E8" i="11"/>
  <c r="E19" i="11"/>
  <c r="E18" i="11"/>
  <c r="E17" i="11"/>
  <c r="E16" i="11"/>
  <c r="E15" i="11"/>
  <c r="E14" i="11"/>
  <c r="E13" i="11"/>
  <c r="E12" i="11"/>
  <c r="E11" i="11"/>
  <c r="E10" i="11"/>
  <c r="E9" i="11"/>
  <c r="D41" i="3"/>
  <c r="D39" i="3"/>
  <c r="D38" i="3"/>
  <c r="D36" i="3"/>
  <c r="J29" i="3"/>
  <c r="J26" i="3"/>
  <c r="I28" i="3"/>
  <c r="I27" i="3"/>
  <c r="I26" i="3"/>
  <c r="H28" i="3"/>
  <c r="H25" i="3"/>
  <c r="J25" i="3"/>
  <c r="E29" i="3"/>
  <c r="F28" i="3"/>
  <c r="E28" i="3"/>
  <c r="F27" i="3"/>
  <c r="E27" i="3"/>
  <c r="F26" i="3"/>
  <c r="E26" i="3"/>
  <c r="F25" i="3"/>
  <c r="F17" i="3"/>
  <c r="E25" i="3"/>
  <c r="E17" i="3"/>
  <c r="H27" i="4"/>
  <c r="H26" i="4"/>
  <c r="H25" i="4"/>
  <c r="G56" i="13" s="1"/>
  <c r="H24" i="4"/>
  <c r="H22" i="4"/>
  <c r="H21" i="4"/>
  <c r="G52" i="13" s="1"/>
  <c r="H20" i="4"/>
  <c r="G51" i="13" s="1"/>
  <c r="H19" i="4"/>
  <c r="G50" i="13" s="1"/>
  <c r="H12" i="4"/>
  <c r="G43" i="13" s="1"/>
  <c r="H11" i="4"/>
  <c r="G42" i="13" s="1"/>
  <c r="H10" i="4"/>
  <c r="G41" i="13" s="1"/>
  <c r="H9" i="4"/>
  <c r="H17" i="4"/>
  <c r="G48" i="13" s="1"/>
  <c r="H16" i="4"/>
  <c r="J20" i="3" s="1"/>
  <c r="H15" i="4"/>
  <c r="H19" i="3" s="1"/>
  <c r="H14" i="4"/>
  <c r="J18" i="3" s="1"/>
  <c r="J23" i="3"/>
  <c r="I23" i="3"/>
  <c r="H24" i="3"/>
  <c r="E27" i="2"/>
  <c r="E26" i="2"/>
  <c r="E25" i="2"/>
  <c r="E24" i="2"/>
  <c r="E23" i="2"/>
  <c r="E18" i="2"/>
  <c r="E22" i="2"/>
  <c r="E21" i="2"/>
  <c r="E20" i="2"/>
  <c r="E19" i="2"/>
  <c r="E13" i="2"/>
  <c r="E17" i="2"/>
  <c r="E16" i="2"/>
  <c r="E15" i="2"/>
  <c r="E14" i="2"/>
  <c r="E8" i="2"/>
  <c r="E12" i="2"/>
  <c r="E11" i="2"/>
  <c r="E10" i="2"/>
  <c r="E9" i="2"/>
  <c r="F24" i="3"/>
  <c r="E24" i="3"/>
  <c r="F23" i="3"/>
  <c r="E23" i="3"/>
  <c r="F22" i="3"/>
  <c r="F9" i="3"/>
  <c r="E22" i="3"/>
  <c r="E19" i="5"/>
  <c r="E18" i="5"/>
  <c r="E17" i="5"/>
  <c r="E14" i="5"/>
  <c r="E16" i="5"/>
  <c r="E15" i="5"/>
  <c r="E11" i="5"/>
  <c r="E13" i="5"/>
  <c r="E12" i="5"/>
  <c r="E8" i="5"/>
  <c r="E10" i="5"/>
  <c r="E9" i="5"/>
  <c r="H11" i="3"/>
  <c r="F8" i="3"/>
  <c r="E12" i="3"/>
  <c r="E43" i="1"/>
  <c r="E42" i="1"/>
  <c r="E41" i="1"/>
  <c r="E40" i="1"/>
  <c r="E39" i="1"/>
  <c r="E38" i="1"/>
  <c r="E37" i="1"/>
  <c r="E36" i="1"/>
  <c r="E35" i="1"/>
  <c r="E26" i="1"/>
  <c r="E34" i="1"/>
  <c r="E33" i="1"/>
  <c r="E32" i="1"/>
  <c r="E31" i="1"/>
  <c r="E30" i="1"/>
  <c r="E29" i="1"/>
  <c r="E28" i="1"/>
  <c r="E27" i="1"/>
  <c r="E17" i="1"/>
  <c r="E25" i="1"/>
  <c r="E24" i="1"/>
  <c r="E23" i="1"/>
  <c r="E22" i="1"/>
  <c r="E21" i="1"/>
  <c r="E20" i="1"/>
  <c r="E19" i="1"/>
  <c r="E18" i="1"/>
  <c r="E8" i="1"/>
  <c r="E16" i="1"/>
  <c r="E15" i="1"/>
  <c r="E14" i="1"/>
  <c r="E13" i="1"/>
  <c r="E12" i="1"/>
  <c r="E11" i="1"/>
  <c r="E10" i="1"/>
  <c r="E9" i="1"/>
  <c r="E13" i="4"/>
  <c r="E18" i="4"/>
  <c r="E23" i="4"/>
  <c r="H12" i="12"/>
  <c r="H46" i="3" s="1"/>
  <c r="H11" i="12"/>
  <c r="J45" i="3" s="1"/>
  <c r="H10" i="12"/>
  <c r="G141" i="13" s="1"/>
  <c r="H9" i="12"/>
  <c r="I43" i="3" s="1"/>
  <c r="H8" i="12"/>
  <c r="G139" i="13" s="1"/>
  <c r="R139" i="13" s="1"/>
  <c r="H20" i="11"/>
  <c r="G103" i="13" s="1"/>
  <c r="H21" i="11"/>
  <c r="C31" i="11" s="1"/>
  <c r="H22" i="11"/>
  <c r="G105" i="13" s="1"/>
  <c r="H23" i="11"/>
  <c r="H24" i="11"/>
  <c r="G107" i="13" s="1"/>
  <c r="H25" i="11"/>
  <c r="H26" i="11"/>
  <c r="G109" i="13" s="1"/>
  <c r="H27" i="11"/>
  <c r="H28" i="11"/>
  <c r="G111" i="13" s="1"/>
  <c r="H29" i="11"/>
  <c r="H30" i="11"/>
  <c r="G113" i="13" s="1"/>
  <c r="H31" i="11"/>
  <c r="H32" i="11"/>
  <c r="G115" i="13" s="1"/>
  <c r="H33" i="11"/>
  <c r="H34" i="11"/>
  <c r="G117" i="13" s="1"/>
  <c r="H35" i="11"/>
  <c r="H36" i="11"/>
  <c r="G119" i="13" s="1"/>
  <c r="R119" i="13" s="1"/>
  <c r="H37" i="11"/>
  <c r="G120" i="13" s="1"/>
  <c r="H38" i="11"/>
  <c r="G121" i="13" s="1"/>
  <c r="H39" i="11"/>
  <c r="H40" i="11"/>
  <c r="G123" i="13" s="1"/>
  <c r="H41" i="11"/>
  <c r="G124" i="13" s="1"/>
  <c r="H42" i="11"/>
  <c r="G125" i="13" s="1"/>
  <c r="H43" i="11"/>
  <c r="H44" i="11"/>
  <c r="G127" i="13" s="1"/>
  <c r="H45" i="11"/>
  <c r="H31" i="3" s="1"/>
  <c r="H46" i="11"/>
  <c r="G129" i="13" s="1"/>
  <c r="H47" i="11"/>
  <c r="H48" i="11"/>
  <c r="G131" i="13" s="1"/>
  <c r="H49" i="11"/>
  <c r="I35" i="3" s="1"/>
  <c r="H50" i="11"/>
  <c r="G133" i="13" s="1"/>
  <c r="H51" i="11"/>
  <c r="H52" i="11"/>
  <c r="G135" i="13" s="1"/>
  <c r="H53" i="11"/>
  <c r="I39" i="3" s="1"/>
  <c r="H54" i="11"/>
  <c r="G137" i="13" s="1"/>
  <c r="H55" i="11"/>
  <c r="H9" i="11"/>
  <c r="G92" i="13" s="1"/>
  <c r="H10" i="11"/>
  <c r="J32" i="3" s="1"/>
  <c r="H11" i="11"/>
  <c r="G33" i="3" s="1"/>
  <c r="H12" i="11"/>
  <c r="G95" i="13" s="1"/>
  <c r="H13" i="11"/>
  <c r="H14" i="11"/>
  <c r="H15" i="11"/>
  <c r="G37" i="3" s="1"/>
  <c r="H16" i="11"/>
  <c r="G99" i="13" s="1"/>
  <c r="H17" i="11"/>
  <c r="H18" i="11"/>
  <c r="I40" i="3" s="1"/>
  <c r="H19" i="11"/>
  <c r="G102" i="13" s="1"/>
  <c r="H8" i="11"/>
  <c r="G91" i="13" s="1"/>
  <c r="H27" i="2"/>
  <c r="H26" i="2"/>
  <c r="G89" i="13" s="1"/>
  <c r="H25" i="2"/>
  <c r="H24" i="2"/>
  <c r="G87" i="13" s="1"/>
  <c r="H23" i="2"/>
  <c r="H22" i="2"/>
  <c r="G85" i="13" s="1"/>
  <c r="H21" i="2"/>
  <c r="H20" i="2"/>
  <c r="G83" i="13" s="1"/>
  <c r="H19" i="2"/>
  <c r="H18" i="2"/>
  <c r="G81" i="13" s="1"/>
  <c r="H17" i="2"/>
  <c r="H29" i="3" s="1"/>
  <c r="H16" i="2"/>
  <c r="G79" i="13" s="1"/>
  <c r="H15" i="2"/>
  <c r="H14" i="2"/>
  <c r="G77" i="13" s="1"/>
  <c r="H13" i="2"/>
  <c r="H9" i="2"/>
  <c r="G72" i="13" s="1"/>
  <c r="H10" i="2"/>
  <c r="G73" i="13" s="1"/>
  <c r="H11" i="2"/>
  <c r="H12" i="2"/>
  <c r="G75" i="13" s="1"/>
  <c r="H19" i="5"/>
  <c r="I24" i="3" s="1"/>
  <c r="H18" i="5"/>
  <c r="H17" i="5"/>
  <c r="J22" i="3" s="1"/>
  <c r="H16" i="5"/>
  <c r="G67" i="13" s="1"/>
  <c r="H15" i="5"/>
  <c r="H14" i="5"/>
  <c r="C16" i="5" s="1"/>
  <c r="H13" i="5"/>
  <c r="H12" i="5"/>
  <c r="G63" i="13" s="1"/>
  <c r="H11" i="5"/>
  <c r="G62" i="13" s="1"/>
  <c r="H9" i="5"/>
  <c r="H23" i="3" s="1"/>
  <c r="H10" i="5"/>
  <c r="G61" i="13" s="1"/>
  <c r="J9" i="3"/>
  <c r="J11" i="3"/>
  <c r="J12" i="3"/>
  <c r="J14" i="3"/>
  <c r="J15" i="3"/>
  <c r="J8" i="3"/>
  <c r="I9" i="3"/>
  <c r="H10" i="3"/>
  <c r="I10" i="3"/>
  <c r="I12" i="3"/>
  <c r="H13" i="3"/>
  <c r="I13" i="3"/>
  <c r="H14" i="3"/>
  <c r="I15" i="3"/>
  <c r="H16" i="3"/>
  <c r="I16" i="3"/>
  <c r="Q73" i="13" l="1"/>
  <c r="R73" i="13"/>
  <c r="R75" i="13"/>
  <c r="N142" i="13"/>
  <c r="M142" i="13"/>
  <c r="O140" i="13"/>
  <c r="N140" i="13"/>
  <c r="P14" i="13"/>
  <c r="P12" i="13"/>
  <c r="O12" i="13"/>
  <c r="Q12" i="13"/>
  <c r="M12" i="13"/>
  <c r="N12" i="13"/>
  <c r="P20" i="13"/>
  <c r="O20" i="13"/>
  <c r="N20" i="13"/>
  <c r="S19" i="13"/>
  <c r="O19" i="13"/>
  <c r="N19" i="13"/>
  <c r="P17" i="13"/>
  <c r="O17" i="13"/>
  <c r="Q17" i="13"/>
  <c r="L17" i="13"/>
  <c r="M17" i="13"/>
  <c r="N17" i="13"/>
  <c r="P16" i="13"/>
  <c r="O16" i="13"/>
  <c r="M16" i="13"/>
  <c r="S15" i="13"/>
  <c r="O15" i="13"/>
  <c r="N15" i="13"/>
  <c r="P13" i="13"/>
  <c r="O13" i="13"/>
  <c r="Q13" i="13"/>
  <c r="L13" i="13"/>
  <c r="M13" i="13"/>
  <c r="N13" i="13"/>
  <c r="S11" i="13"/>
  <c r="S7" i="13"/>
  <c r="Q5" i="13"/>
  <c r="Q4" i="13"/>
  <c r="Q142" i="13"/>
  <c r="Q140" i="13"/>
  <c r="R141" i="13"/>
  <c r="L140" i="13"/>
  <c r="I44" i="3"/>
  <c r="H43" i="3"/>
  <c r="G46" i="3"/>
  <c r="G143" i="13"/>
  <c r="R143" i="13" s="1"/>
  <c r="I45" i="3"/>
  <c r="J43" i="3"/>
  <c r="G13" i="8" s="1"/>
  <c r="G42" i="3"/>
  <c r="G140" i="13"/>
  <c r="R140" i="13" s="1"/>
  <c r="P143" i="13"/>
  <c r="Q141" i="13"/>
  <c r="O142" i="13"/>
  <c r="L141" i="13"/>
  <c r="O143" i="13"/>
  <c r="S141" i="13"/>
  <c r="Q143" i="13"/>
  <c r="M143" i="13"/>
  <c r="N141" i="13"/>
  <c r="Q139" i="13"/>
  <c r="N139" i="13"/>
  <c r="P140" i="13"/>
  <c r="P139" i="13"/>
  <c r="S143" i="13"/>
  <c r="L143" i="13"/>
  <c r="L142" i="13"/>
  <c r="M141" i="13"/>
  <c r="M140" i="13"/>
  <c r="M139" i="13"/>
  <c r="L139" i="13"/>
  <c r="S139" i="13"/>
  <c r="F13" i="8"/>
  <c r="E13" i="8"/>
  <c r="G43" i="3"/>
  <c r="G44" i="3"/>
  <c r="G142" i="13"/>
  <c r="R142" i="13" s="1"/>
  <c r="G45" i="3"/>
  <c r="I33" i="3"/>
  <c r="I41" i="3"/>
  <c r="G98" i="13"/>
  <c r="G94" i="13"/>
  <c r="G36" i="3"/>
  <c r="H37" i="3"/>
  <c r="G136" i="13"/>
  <c r="G132" i="13"/>
  <c r="G128" i="13"/>
  <c r="G35" i="3"/>
  <c r="H30" i="3"/>
  <c r="H38" i="3"/>
  <c r="J35" i="3"/>
  <c r="G101" i="13"/>
  <c r="G97" i="13"/>
  <c r="G93" i="13"/>
  <c r="H40" i="3"/>
  <c r="J36" i="3"/>
  <c r="G12" i="8" s="1"/>
  <c r="Q137" i="13"/>
  <c r="L137" i="13"/>
  <c r="O135" i="13"/>
  <c r="Q133" i="13"/>
  <c r="L133" i="13"/>
  <c r="O131" i="13"/>
  <c r="Q129" i="13"/>
  <c r="L129" i="13"/>
  <c r="Q125" i="13"/>
  <c r="Q123" i="13"/>
  <c r="Q121" i="13"/>
  <c r="M119" i="13"/>
  <c r="M117" i="13"/>
  <c r="Q119" i="13"/>
  <c r="N125" i="13"/>
  <c r="N123" i="13"/>
  <c r="N121" i="13"/>
  <c r="R117" i="13"/>
  <c r="M125" i="13"/>
  <c r="M123" i="13"/>
  <c r="M121" i="13"/>
  <c r="Q117" i="13"/>
  <c r="R125" i="13"/>
  <c r="R123" i="13"/>
  <c r="R121" i="13"/>
  <c r="N119" i="13"/>
  <c r="N117" i="13"/>
  <c r="P102" i="13"/>
  <c r="L102" i="13"/>
  <c r="P101" i="13"/>
  <c r="L101" i="13"/>
  <c r="P100" i="13"/>
  <c r="L100" i="13"/>
  <c r="P99" i="13"/>
  <c r="L99" i="13"/>
  <c r="P98" i="13"/>
  <c r="L98" i="13"/>
  <c r="P97" i="13"/>
  <c r="L97" i="13"/>
  <c r="P96" i="13"/>
  <c r="L96" i="13"/>
  <c r="P95" i="13"/>
  <c r="L95" i="13"/>
  <c r="P94" i="13"/>
  <c r="L94" i="13"/>
  <c r="P93" i="13"/>
  <c r="L93" i="13"/>
  <c r="P92" i="13"/>
  <c r="L92" i="13"/>
  <c r="P91" i="13"/>
  <c r="L91" i="13"/>
  <c r="S102" i="13"/>
  <c r="O102" i="13"/>
  <c r="S101" i="13"/>
  <c r="O101" i="13"/>
  <c r="S100" i="13"/>
  <c r="O100" i="13"/>
  <c r="S99" i="13"/>
  <c r="O99" i="13"/>
  <c r="S98" i="13"/>
  <c r="O98" i="13"/>
  <c r="S97" i="13"/>
  <c r="O97" i="13"/>
  <c r="S96" i="13"/>
  <c r="O96" i="13"/>
  <c r="S95" i="13"/>
  <c r="O95" i="13"/>
  <c r="S94" i="13"/>
  <c r="O94" i="13"/>
  <c r="S93" i="13"/>
  <c r="O93" i="13"/>
  <c r="S92" i="13"/>
  <c r="O92" i="13"/>
  <c r="S91" i="13"/>
  <c r="O91" i="13"/>
  <c r="R102" i="13"/>
  <c r="N102" i="13"/>
  <c r="R101" i="13"/>
  <c r="N101" i="13"/>
  <c r="R100" i="13"/>
  <c r="N100" i="13"/>
  <c r="R99" i="13"/>
  <c r="N99" i="13"/>
  <c r="R98" i="13"/>
  <c r="N98" i="13"/>
  <c r="R97" i="13"/>
  <c r="N97" i="13"/>
  <c r="R96" i="13"/>
  <c r="N96" i="13"/>
  <c r="R95" i="13"/>
  <c r="N95" i="13"/>
  <c r="R94" i="13"/>
  <c r="N94" i="13"/>
  <c r="R93" i="13"/>
  <c r="N93" i="13"/>
  <c r="R92" i="13"/>
  <c r="N92" i="13"/>
  <c r="R91" i="13"/>
  <c r="N91" i="13"/>
  <c r="Q102" i="13"/>
  <c r="Q101" i="13"/>
  <c r="Q100" i="13"/>
  <c r="Q99" i="13"/>
  <c r="Q98" i="13"/>
  <c r="Q97" i="13"/>
  <c r="Q96" i="13"/>
  <c r="Q95" i="13"/>
  <c r="Q94" i="13"/>
  <c r="Q93" i="13"/>
  <c r="Q92" i="13"/>
  <c r="Q91" i="13"/>
  <c r="J28" i="3"/>
  <c r="C27" i="2"/>
  <c r="I29" i="3"/>
  <c r="G28" i="3"/>
  <c r="C22" i="2"/>
  <c r="G29" i="3"/>
  <c r="G26" i="3"/>
  <c r="H26" i="3"/>
  <c r="E11" i="8" s="1"/>
  <c r="J27" i="3"/>
  <c r="G11" i="8" s="1"/>
  <c r="M90" i="13"/>
  <c r="M88" i="13"/>
  <c r="R90" i="13"/>
  <c r="R88" i="13"/>
  <c r="Q90" i="13"/>
  <c r="Q88" i="13"/>
  <c r="N90" i="13"/>
  <c r="N88" i="13"/>
  <c r="M75" i="13"/>
  <c r="R71" i="13"/>
  <c r="Q75" i="13"/>
  <c r="N73" i="13"/>
  <c r="N71" i="13"/>
  <c r="N75" i="13"/>
  <c r="M73" i="13"/>
  <c r="M71" i="13"/>
  <c r="G60" i="13"/>
  <c r="C13" i="5"/>
  <c r="G24" i="3"/>
  <c r="G23" i="3"/>
  <c r="J24" i="3"/>
  <c r="G10" i="8" s="1"/>
  <c r="G69" i="13"/>
  <c r="G65" i="13"/>
  <c r="P39" i="13"/>
  <c r="S39" i="13"/>
  <c r="N40" i="13"/>
  <c r="P40" i="13"/>
  <c r="Q43" i="13"/>
  <c r="Q42" i="13"/>
  <c r="P41" i="13"/>
  <c r="L41" i="13"/>
  <c r="M40" i="13"/>
  <c r="N43" i="13"/>
  <c r="N39" i="13"/>
  <c r="O43" i="13"/>
  <c r="O42" i="13"/>
  <c r="O41" i="13"/>
  <c r="O40" i="13"/>
  <c r="O39" i="13"/>
  <c r="S42" i="13"/>
  <c r="L40" i="13"/>
  <c r="M43" i="13"/>
  <c r="M39" i="13"/>
  <c r="N42" i="13"/>
  <c r="R43" i="13"/>
  <c r="R42" i="13"/>
  <c r="R41" i="13"/>
  <c r="R40" i="13"/>
  <c r="R39" i="13"/>
  <c r="S41" i="13"/>
  <c r="M41" i="13"/>
  <c r="L43" i="13"/>
  <c r="L39" i="13"/>
  <c r="M42" i="13"/>
  <c r="N41" i="13"/>
  <c r="Q40" i="13"/>
  <c r="L45" i="13"/>
  <c r="M45" i="13"/>
  <c r="N45" i="13"/>
  <c r="O47" i="13"/>
  <c r="R48" i="13"/>
  <c r="Q48" i="13"/>
  <c r="P46" i="13"/>
  <c r="R45" i="13"/>
  <c r="L48" i="13"/>
  <c r="L44" i="13"/>
  <c r="M48" i="13"/>
  <c r="M44" i="13"/>
  <c r="N48" i="13"/>
  <c r="O46" i="13"/>
  <c r="R47" i="13"/>
  <c r="L47" i="13"/>
  <c r="M47" i="13"/>
  <c r="N47" i="13"/>
  <c r="Q45" i="13"/>
  <c r="S46" i="13"/>
  <c r="P45" i="13"/>
  <c r="Q44" i="13"/>
  <c r="L46" i="13"/>
  <c r="M46" i="13"/>
  <c r="Q47" i="13"/>
  <c r="J19" i="3"/>
  <c r="I21" i="3"/>
  <c r="G58" i="13"/>
  <c r="G46" i="13"/>
  <c r="R46" i="13" s="1"/>
  <c r="P10" i="13"/>
  <c r="O3" i="13"/>
  <c r="P8" i="13"/>
  <c r="P4" i="13"/>
  <c r="M7" i="13"/>
  <c r="S10" i="13"/>
  <c r="N7" i="13"/>
  <c r="L3" i="13"/>
  <c r="L6" i="13"/>
  <c r="P7" i="13"/>
  <c r="S6" i="13"/>
  <c r="N11" i="13"/>
  <c r="M11" i="13"/>
  <c r="N10" i="13"/>
  <c r="L10" i="13"/>
  <c r="N6" i="13"/>
  <c r="P11" i="13"/>
  <c r="P6" i="13"/>
  <c r="N3" i="13"/>
  <c r="N9" i="13"/>
  <c r="N5" i="13"/>
  <c r="M10" i="13"/>
  <c r="M6" i="13"/>
  <c r="L9" i="13"/>
  <c r="L5" i="13"/>
  <c r="P3" i="13"/>
  <c r="O11" i="13"/>
  <c r="O10" i="13"/>
  <c r="O9" i="13"/>
  <c r="O8" i="13"/>
  <c r="O7" i="13"/>
  <c r="O6" i="13"/>
  <c r="O5" i="13"/>
  <c r="O4" i="13"/>
  <c r="S9" i="13"/>
  <c r="S5" i="13"/>
  <c r="P9" i="13"/>
  <c r="N8" i="13"/>
  <c r="N4" i="13"/>
  <c r="M9" i="13"/>
  <c r="M5" i="13"/>
  <c r="L8" i="13"/>
  <c r="L4" i="13"/>
  <c r="Q3" i="13"/>
  <c r="S3" i="13"/>
  <c r="S8" i="13"/>
  <c r="S4" i="13"/>
  <c r="P5" i="13"/>
  <c r="M3" i="13"/>
  <c r="M8" i="13"/>
  <c r="M4" i="13"/>
  <c r="L11" i="13"/>
  <c r="L7" i="13"/>
  <c r="Q11" i="13"/>
  <c r="Q7" i="13"/>
  <c r="O18" i="13"/>
  <c r="S18" i="13"/>
  <c r="S14" i="13"/>
  <c r="N18" i="13"/>
  <c r="N14" i="13"/>
  <c r="M19" i="13"/>
  <c r="M15" i="13"/>
  <c r="L16" i="13"/>
  <c r="L12" i="13"/>
  <c r="R20" i="13"/>
  <c r="R19" i="13"/>
  <c r="R18" i="13"/>
  <c r="R17" i="13"/>
  <c r="R16" i="13"/>
  <c r="R15" i="13"/>
  <c r="S17" i="13"/>
  <c r="S13" i="13"/>
  <c r="M18" i="13"/>
  <c r="M14" i="13"/>
  <c r="L19" i="13"/>
  <c r="L15" i="13"/>
  <c r="L20" i="13"/>
  <c r="Q20" i="13"/>
  <c r="Q19" i="13"/>
  <c r="Q18" i="13"/>
  <c r="Q16" i="13"/>
  <c r="Q15" i="13"/>
  <c r="Q14" i="13"/>
  <c r="S20" i="13"/>
  <c r="S16" i="13"/>
  <c r="S12" i="13"/>
  <c r="O14" i="13"/>
  <c r="N16" i="13"/>
  <c r="L18" i="13"/>
  <c r="L14" i="13"/>
  <c r="M20" i="13"/>
  <c r="P19" i="13"/>
  <c r="P15" i="13"/>
  <c r="R138" i="13"/>
  <c r="N138" i="13"/>
  <c r="R137" i="13"/>
  <c r="R136" i="13"/>
  <c r="N136" i="13"/>
  <c r="R135" i="13"/>
  <c r="R134" i="13"/>
  <c r="N134" i="13"/>
  <c r="R133" i="13"/>
  <c r="R132" i="13"/>
  <c r="N132" i="13"/>
  <c r="R131" i="13"/>
  <c r="R130" i="13"/>
  <c r="N130" i="13"/>
  <c r="R129" i="13"/>
  <c r="R128" i="13"/>
  <c r="N128" i="13"/>
  <c r="R127" i="13"/>
  <c r="N127" i="13"/>
  <c r="Q138" i="13"/>
  <c r="M138" i="13"/>
  <c r="Q136" i="13"/>
  <c r="M136" i="13"/>
  <c r="Q134" i="13"/>
  <c r="M134" i="13"/>
  <c r="Q132" i="13"/>
  <c r="M132" i="13"/>
  <c r="Q130" i="13"/>
  <c r="M130" i="13"/>
  <c r="Q128" i="13"/>
  <c r="M128" i="13"/>
  <c r="Q127" i="13"/>
  <c r="M127" i="13"/>
  <c r="P138" i="13"/>
  <c r="L138" i="13"/>
  <c r="P136" i="13"/>
  <c r="L136" i="13"/>
  <c r="P134" i="13"/>
  <c r="L134" i="13"/>
  <c r="P132" i="13"/>
  <c r="L132" i="13"/>
  <c r="P130" i="13"/>
  <c r="L130" i="13"/>
  <c r="P128" i="13"/>
  <c r="L128" i="13"/>
  <c r="P127" i="13"/>
  <c r="L127" i="13"/>
  <c r="S138" i="13"/>
  <c r="S136" i="13"/>
  <c r="S134" i="13"/>
  <c r="S132" i="13"/>
  <c r="S130" i="13"/>
  <c r="S128" i="13"/>
  <c r="S127" i="13"/>
  <c r="G27" i="3"/>
  <c r="S75" i="13"/>
  <c r="O75" i="13"/>
  <c r="S74" i="13"/>
  <c r="O74" i="13"/>
  <c r="S73" i="13"/>
  <c r="O73" i="13"/>
  <c r="S72" i="13"/>
  <c r="O72" i="13"/>
  <c r="S71" i="13"/>
  <c r="O71" i="13"/>
  <c r="R74" i="13"/>
  <c r="N74" i="13"/>
  <c r="R72" i="13"/>
  <c r="N72" i="13"/>
  <c r="Q74" i="13"/>
  <c r="M74" i="13"/>
  <c r="Q72" i="13"/>
  <c r="M72" i="13"/>
  <c r="P75" i="13"/>
  <c r="P74" i="13"/>
  <c r="P73" i="13"/>
  <c r="P72" i="13"/>
  <c r="P71" i="13"/>
  <c r="G34" i="3"/>
  <c r="C43" i="11"/>
  <c r="S126" i="13"/>
  <c r="O126" i="13"/>
  <c r="S125" i="13"/>
  <c r="O125" i="13"/>
  <c r="S124" i="13"/>
  <c r="O124" i="13"/>
  <c r="S123" i="13"/>
  <c r="O123" i="13"/>
  <c r="S122" i="13"/>
  <c r="O122" i="13"/>
  <c r="S121" i="13"/>
  <c r="O121" i="13"/>
  <c r="S120" i="13"/>
  <c r="O120" i="13"/>
  <c r="S119" i="13"/>
  <c r="O119" i="13"/>
  <c r="S118" i="13"/>
  <c r="O118" i="13"/>
  <c r="S117" i="13"/>
  <c r="O117" i="13"/>
  <c r="S116" i="13"/>
  <c r="O116" i="13"/>
  <c r="S115" i="13"/>
  <c r="O115" i="13"/>
  <c r="R126" i="13"/>
  <c r="N126" i="13"/>
  <c r="R124" i="13"/>
  <c r="N124" i="13"/>
  <c r="R122" i="13"/>
  <c r="N122" i="13"/>
  <c r="R120" i="13"/>
  <c r="N120" i="13"/>
  <c r="R118" i="13"/>
  <c r="N118" i="13"/>
  <c r="R116" i="13"/>
  <c r="N116" i="13"/>
  <c r="R115" i="13"/>
  <c r="N115" i="13"/>
  <c r="Q126" i="13"/>
  <c r="M126" i="13"/>
  <c r="Q124" i="13"/>
  <c r="M124" i="13"/>
  <c r="Q122" i="13"/>
  <c r="M122" i="13"/>
  <c r="Q120" i="13"/>
  <c r="M120" i="13"/>
  <c r="Q118" i="13"/>
  <c r="M118" i="13"/>
  <c r="Q116" i="13"/>
  <c r="M116" i="13"/>
  <c r="Q115" i="13"/>
  <c r="M115" i="13"/>
  <c r="P126" i="13"/>
  <c r="P125" i="13"/>
  <c r="P124" i="13"/>
  <c r="P123" i="13"/>
  <c r="P122" i="13"/>
  <c r="P121" i="13"/>
  <c r="P120" i="13"/>
  <c r="P119" i="13"/>
  <c r="P118" i="13"/>
  <c r="P117" i="13"/>
  <c r="P116" i="13"/>
  <c r="P115" i="13"/>
  <c r="S90" i="13"/>
  <c r="O90" i="13"/>
  <c r="S89" i="13"/>
  <c r="O89" i="13"/>
  <c r="S88" i="13"/>
  <c r="O88" i="13"/>
  <c r="S87" i="13"/>
  <c r="O87" i="13"/>
  <c r="S86" i="13"/>
  <c r="O86" i="13"/>
  <c r="R89" i="13"/>
  <c r="N89" i="13"/>
  <c r="R87" i="13"/>
  <c r="N87" i="13"/>
  <c r="R86" i="13"/>
  <c r="N86" i="13"/>
  <c r="Q89" i="13"/>
  <c r="M89" i="13"/>
  <c r="Q87" i="13"/>
  <c r="M87" i="13"/>
  <c r="Q86" i="13"/>
  <c r="M86" i="13"/>
  <c r="P90" i="13"/>
  <c r="P89" i="13"/>
  <c r="P88" i="13"/>
  <c r="P87" i="13"/>
  <c r="P86" i="13"/>
  <c r="S61" i="13"/>
  <c r="O61" i="13"/>
  <c r="S60" i="13"/>
  <c r="O60" i="13"/>
  <c r="S59" i="13"/>
  <c r="O59" i="13"/>
  <c r="R61" i="13"/>
  <c r="N61" i="13"/>
  <c r="R60" i="13"/>
  <c r="N60" i="13"/>
  <c r="N59" i="13"/>
  <c r="Q61" i="13"/>
  <c r="M61" i="13"/>
  <c r="Q60" i="13"/>
  <c r="M60" i="13"/>
  <c r="Q59" i="13"/>
  <c r="M59" i="13"/>
  <c r="P61" i="13"/>
  <c r="P60" i="13"/>
  <c r="P59" i="13"/>
  <c r="C12" i="12"/>
  <c r="G30" i="3"/>
  <c r="G38" i="3"/>
  <c r="G39" i="3"/>
  <c r="G41" i="3"/>
  <c r="G40" i="3"/>
  <c r="G32" i="3"/>
  <c r="C55" i="11"/>
  <c r="C17" i="2"/>
  <c r="C19" i="5"/>
  <c r="H23" i="4"/>
  <c r="G54" i="13" s="1"/>
  <c r="H18" i="4"/>
  <c r="G49" i="13" s="1"/>
  <c r="H13" i="4"/>
  <c r="E9" i="3"/>
  <c r="E10" i="3"/>
  <c r="F10" i="3"/>
  <c r="E11" i="3"/>
  <c r="F11" i="3"/>
  <c r="F12" i="3"/>
  <c r="E13" i="3"/>
  <c r="F13" i="3"/>
  <c r="E14" i="3"/>
  <c r="F14" i="3"/>
  <c r="E15" i="3"/>
  <c r="F15" i="3"/>
  <c r="E16" i="3"/>
  <c r="F16" i="3"/>
  <c r="E8" i="3"/>
  <c r="H43" i="1"/>
  <c r="G38" i="13" s="1"/>
  <c r="H42" i="1"/>
  <c r="G37" i="13" s="1"/>
  <c r="H41" i="1"/>
  <c r="G36" i="13" s="1"/>
  <c r="H40" i="1"/>
  <c r="G35" i="13" s="1"/>
  <c r="H39" i="1"/>
  <c r="G34" i="13" s="1"/>
  <c r="H38" i="1"/>
  <c r="G33" i="13" s="1"/>
  <c r="H37" i="1"/>
  <c r="G32" i="13" s="1"/>
  <c r="H36" i="1"/>
  <c r="G31" i="13" s="1"/>
  <c r="H35" i="1"/>
  <c r="G30" i="13" s="1"/>
  <c r="H34" i="1"/>
  <c r="G29" i="13" s="1"/>
  <c r="H33" i="1"/>
  <c r="G28" i="13" s="1"/>
  <c r="H32" i="1"/>
  <c r="G27" i="13" s="1"/>
  <c r="H31" i="1"/>
  <c r="G26" i="13" s="1"/>
  <c r="H30" i="1"/>
  <c r="G25" i="13" s="1"/>
  <c r="H29" i="1"/>
  <c r="G24" i="13" s="1"/>
  <c r="H28" i="1"/>
  <c r="G23" i="13" s="1"/>
  <c r="H27" i="1"/>
  <c r="G22" i="13" s="1"/>
  <c r="H26" i="1"/>
  <c r="H18" i="1"/>
  <c r="G13" i="13" s="1"/>
  <c r="R13" i="13" s="1"/>
  <c r="H19" i="1"/>
  <c r="G14" i="13" s="1"/>
  <c r="R14" i="13" s="1"/>
  <c r="H20" i="1"/>
  <c r="G15" i="13" s="1"/>
  <c r="H21" i="1"/>
  <c r="H22" i="1"/>
  <c r="H23" i="1"/>
  <c r="H24" i="1"/>
  <c r="H25" i="1"/>
  <c r="H17" i="1"/>
  <c r="G12" i="13" s="1"/>
  <c r="R12" i="13" s="1"/>
  <c r="H9" i="1"/>
  <c r="H10" i="1"/>
  <c r="H11" i="1"/>
  <c r="H12" i="1"/>
  <c r="H13" i="1"/>
  <c r="H14" i="1"/>
  <c r="H15" i="1"/>
  <c r="H16" i="1"/>
  <c r="H8" i="2"/>
  <c r="H8" i="5"/>
  <c r="H22" i="3" s="1"/>
  <c r="E10" i="8" s="1"/>
  <c r="H8" i="1"/>
  <c r="H8" i="3" s="1"/>
  <c r="H8" i="4"/>
  <c r="C19" i="11"/>
  <c r="G10" i="13" l="1"/>
  <c r="R10" i="13" s="1"/>
  <c r="H15" i="3"/>
  <c r="G8" i="13"/>
  <c r="R8" i="13" s="1"/>
  <c r="J13" i="3"/>
  <c r="G11" i="13"/>
  <c r="R11" i="13" s="1"/>
  <c r="J16" i="3"/>
  <c r="G7" i="13"/>
  <c r="R7" i="13" s="1"/>
  <c r="H12" i="3"/>
  <c r="G9" i="13"/>
  <c r="R9" i="13" s="1"/>
  <c r="I14" i="3"/>
  <c r="G6" i="13"/>
  <c r="R6" i="13" s="1"/>
  <c r="I11" i="3"/>
  <c r="G16" i="3"/>
  <c r="G15" i="3"/>
  <c r="D13" i="8"/>
  <c r="E12" i="8"/>
  <c r="F12" i="8"/>
  <c r="D12" i="8"/>
  <c r="C12" i="2"/>
  <c r="G25" i="3"/>
  <c r="D11" i="8" s="1"/>
  <c r="G71" i="13"/>
  <c r="I25" i="3"/>
  <c r="F11" i="8" s="1"/>
  <c r="C10" i="5"/>
  <c r="I22" i="3"/>
  <c r="F10" i="8" s="1"/>
  <c r="G22" i="3"/>
  <c r="D10" i="8" s="1"/>
  <c r="G59" i="13"/>
  <c r="R59" i="13" s="1"/>
  <c r="C22" i="4"/>
  <c r="J17" i="3"/>
  <c r="G9" i="8" s="1"/>
  <c r="C12" i="4"/>
  <c r="G39" i="13"/>
  <c r="G44" i="13"/>
  <c r="R44" i="13" s="1"/>
  <c r="I17" i="3"/>
  <c r="F9" i="8" s="1"/>
  <c r="C34" i="1"/>
  <c r="G21" i="13"/>
  <c r="G13" i="3"/>
  <c r="G14" i="3"/>
  <c r="G12" i="3"/>
  <c r="C16" i="1"/>
  <c r="G3" i="13"/>
  <c r="R3" i="13" s="1"/>
  <c r="I8" i="3"/>
  <c r="G10" i="3"/>
  <c r="G5" i="13"/>
  <c r="R5" i="13" s="1"/>
  <c r="J10" i="3"/>
  <c r="G11" i="3"/>
  <c r="H9" i="3"/>
  <c r="G4" i="13"/>
  <c r="R4" i="13" s="1"/>
  <c r="G9" i="3"/>
  <c r="C27" i="4"/>
  <c r="H17" i="3"/>
  <c r="E9" i="8" s="1"/>
  <c r="C17" i="4"/>
  <c r="G17" i="3"/>
  <c r="D9" i="8" s="1"/>
  <c r="G8" i="3"/>
  <c r="C43" i="1"/>
  <c r="E11" i="12"/>
  <c r="E10" i="12"/>
  <c r="E9" i="12"/>
  <c r="E8" i="12"/>
  <c r="C25" i="1"/>
  <c r="G8" i="8" l="1"/>
  <c r="E8" i="8"/>
  <c r="F8" i="8"/>
  <c r="G15" i="8"/>
  <c r="D8" i="8" l="1"/>
  <c r="E8" i="4"/>
  <c r="E15" i="8" l="1"/>
  <c r="F15" i="8"/>
  <c r="D15" i="8"/>
  <c r="G16" i="8" l="1"/>
  <c r="F16" i="8"/>
  <c r="E16" i="8"/>
</calcChain>
</file>

<file path=xl/sharedStrings.xml><?xml version="1.0" encoding="utf-8"?>
<sst xmlns="http://schemas.openxmlformats.org/spreadsheetml/2006/main" count="468" uniqueCount="141">
  <si>
    <t>INSTRUÇÕES DE PREENCHIMENTO</t>
  </si>
  <si>
    <r>
      <rPr>
        <sz val="11"/>
        <color theme="1"/>
        <rFont val="Calibri"/>
        <family val="2"/>
      </rPr>
      <t xml:space="preserve">─ </t>
    </r>
    <r>
      <rPr>
        <sz val="11"/>
        <color theme="1"/>
        <rFont val="Calibri"/>
        <family val="2"/>
        <scheme val="minor"/>
      </rPr>
      <t>Todos os tópicos relacionados ao orçamento do projeto proposto deverão ser apresentados por meio desta pasta de trabalho;</t>
    </r>
  </si>
  <si>
    <t>─ As planilhas a seguir referem-se às ações elegíveis de:
      (I) Capacitações, oficinas, palestras, workshops e seminários;
      (II) Consultorias e mentorias;
      (III) Estudos e pesquisas;
      (IV) Visitas técnicas e missões comerciais, de conhecimento ou benchmarking;
      (V) Feiras, eventos e encontros de negócios;
      (VI) Gestão, estruturação, monitoramento e pesquisa de resultados.</t>
  </si>
  <si>
    <t>─ O campo  "Fonte de Recursos" refere-se à origem dos recursos que serão empenhados para pagamento das despesas (contrapartida financeira, contrapartida econômica ou subsídio).</t>
  </si>
  <si>
    <t>NOTAS TÉCNICAS</t>
  </si>
  <si>
    <t>Limites Orçamentários e Fontes de Recursos</t>
  </si>
  <si>
    <r>
      <t xml:space="preserve">─ </t>
    </r>
    <r>
      <rPr>
        <b/>
        <sz val="11"/>
        <color theme="1"/>
        <rFont val="Calibri"/>
        <family val="2"/>
        <scheme val="minor"/>
      </rPr>
      <t>Não há definição de valor limite para projetos no âmbito deste edital.</t>
    </r>
    <r>
      <rPr>
        <sz val="11"/>
        <color theme="1"/>
        <rFont val="Calibri"/>
        <family val="2"/>
        <scheme val="minor"/>
      </rPr>
      <t xml:space="preserve"> Porém, os projetos apenas poderão ser aprovados até o limite de recursos disponível quando de sua apreciação pela Coordenação do Empreender.</t>
    </r>
  </si>
  <si>
    <t>Execução Técnica e Financeira</t>
  </si>
  <si>
    <t xml:space="preserve">─ Em relação ao orçamento necessário para a implementação das ações/atividades demandadas pelas empresas, a entidade proponente deve observar os seguintes requisitos: </t>
  </si>
  <si>
    <t xml:space="preserve">           ─ Deve contemplar apenas as rubricas elegíveis aqui apresentadas, conforme condições vigentes da chamada.</t>
  </si>
  <si>
    <t xml:space="preserve">           ─ Deve considerar, no máximo, 55% de subsídio (apoio financeiro do Empreender).</t>
  </si>
  <si>
    <t xml:space="preserve">           ─ Deve apresentar, no mínimo, 45% de contrapartida.</t>
  </si>
  <si>
    <t xml:space="preserve">                  a) A contrapartida pode ser composta por recursos financeiros ou financeiros + econômicos.</t>
  </si>
  <si>
    <t xml:space="preserve">                  b) O volume de recursos financeiros deve representar, no mínimo, 50% do total da contrapartida.</t>
  </si>
  <si>
    <t xml:space="preserve">                  c) O volume de recursos econômicos (se houver) deve representar, no máximo, 50% do total da contrapartida.</t>
  </si>
  <si>
    <t xml:space="preserve">Observações: 
─ As propostas terão seus orçamentos avaliados e valores que se distanciem da média praticada pelo mercado poderão ser questionados pelo Comitê Gestor. 
─ No caso específico de missões empresariais e participação em feiras, o percentual deve ser de 40% para o subsídio e 60% de contrapartida, exclusivamente financeira.  </t>
  </si>
  <si>
    <r>
      <t xml:space="preserve">ATENÇÃO: Planilha para preenchimento exclusivo para ações do tipo Capacitações, Oficinas, Palestras, </t>
    </r>
    <r>
      <rPr>
        <b/>
        <i/>
        <sz val="10"/>
        <rFont val="Calibri"/>
        <family val="2"/>
        <scheme val="minor"/>
      </rPr>
      <t>Workshops</t>
    </r>
    <r>
      <rPr>
        <b/>
        <sz val="10"/>
        <rFont val="Calibri"/>
        <family val="2"/>
        <scheme val="minor"/>
      </rPr>
      <t xml:space="preserve"> e Seminários. Detalhar cada atividade individualmente, de acordo o plano de ações da proposta.</t>
    </r>
  </si>
  <si>
    <t>Fontes</t>
  </si>
  <si>
    <t>DESCRIÇÃO DA DESPESA</t>
  </si>
  <si>
    <t>FONTE DE RECURSOS</t>
  </si>
  <si>
    <t>Contrapartida Econômica</t>
  </si>
  <si>
    <t>Contrapartida Financeira</t>
  </si>
  <si>
    <t>Subsídio</t>
  </si>
  <si>
    <t>Atividades</t>
  </si>
  <si>
    <t>Despesas Elegíveis</t>
  </si>
  <si>
    <t>Unidade de Medida</t>
  </si>
  <si>
    <t>Quantidade</t>
  </si>
  <si>
    <t>Valor Unitário</t>
  </si>
  <si>
    <t>Valor Total</t>
  </si>
  <si>
    <t>A1</t>
  </si>
  <si>
    <r>
      <rPr>
        <sz val="10"/>
        <color theme="1"/>
        <rFont val="Calibri"/>
        <family val="2"/>
        <scheme val="minor"/>
      </rPr>
      <t xml:space="preserve">1.1 Inscrição para capacitações, oficinas, </t>
    </r>
    <r>
      <rPr>
        <i/>
        <sz val="10"/>
        <color theme="1"/>
        <rFont val="Calibri"/>
        <family val="2"/>
        <scheme val="minor"/>
      </rPr>
      <t>workshops</t>
    </r>
    <r>
      <rPr>
        <sz val="10"/>
        <color theme="1"/>
        <rFont val="Calibri"/>
        <family val="2"/>
        <scheme val="minor"/>
      </rPr>
      <t>, palestras ou seminários.</t>
    </r>
  </si>
  <si>
    <t>1.2 Contratação de instrutor/palestrante.</t>
  </si>
  <si>
    <t>1.3 Preparação e impressão de materiais educativos.</t>
  </si>
  <si>
    <t>1.4 Custos relacionados à divulgação da ação (produção de material promocional, serviços gráficos de reprodução e veiculação em rádio, TV e mídias sociais).</t>
  </si>
  <si>
    <t>1.5 Custos de deslocamento para instrutores/palestrantes e participantes (custo de combustível, locação de veículos, passagens áreas ou rodoviárias, táxis ou transportes alternativos).</t>
  </si>
  <si>
    <t>1.6 Hospedagem e ajuda de custo para instrutores/palestrantes.</t>
  </si>
  <si>
    <t>1.7 Locação de espaço.</t>
  </si>
  <si>
    <t>1.8 Locação de equipamentos audiovisuais.</t>
  </si>
  <si>
    <t>Custo da ação =</t>
  </si>
  <si>
    <r>
      <t>1.9 Coffee Break e catering (</t>
    </r>
    <r>
      <rPr>
        <sz val="10"/>
        <color rgb="FFFF0000"/>
        <rFont val="Calibri"/>
        <family val="2"/>
      </rPr>
      <t>vetado recurso SEBRAE</t>
    </r>
    <r>
      <rPr>
        <sz val="10"/>
        <color rgb="FF000000"/>
        <rFont val="Calibri"/>
        <family val="2"/>
      </rPr>
      <t>)</t>
    </r>
  </si>
  <si>
    <t>A2</t>
  </si>
  <si>
    <t>1.1 Inscrição para capacitações, oficinas, workshops, palestras ou seminários.</t>
  </si>
  <si>
    <r>
      <t xml:space="preserve">1.9 Coffee Break e catering </t>
    </r>
    <r>
      <rPr>
        <sz val="10"/>
        <color rgb="FFFF0000"/>
        <rFont val="Calibri"/>
        <family val="2"/>
      </rPr>
      <t>(vetado recurso SEBRAE)</t>
    </r>
  </si>
  <si>
    <t>A3</t>
  </si>
  <si>
    <t>Descrição da atividade</t>
  </si>
  <si>
    <t>A4</t>
  </si>
  <si>
    <t>ATENÇÃO: Planilha para preenchimento exclusivo de ações do tipo Consultorias. Detalhar cada atividade individualmente, de acordo o plano de ações da proposta.</t>
  </si>
  <si>
    <t>B1</t>
  </si>
  <si>
    <t>2.1 Contratação de consultoria/mentoria.</t>
  </si>
  <si>
    <t>2.2 Preparação e impressão de materiais.</t>
  </si>
  <si>
    <t>Unidade</t>
  </si>
  <si>
    <t>2.3 Custos relacionados à divulgação da ação (produção de material promocional, serviços gráficos de reprodução e veiculação em rádio, TV e mídias sociais).</t>
  </si>
  <si>
    <t>2.4 Custos de deslocamento para consultores/mentores (custo de combustível, locação de veículos, passagens aéreas ou rodoviárias, táxis ou transportes alternativos).</t>
  </si>
  <si>
    <t>2.5 Hospedagem e ajuda de custo para consultores/mentores.</t>
  </si>
  <si>
    <t>Diárias</t>
  </si>
  <si>
    <t>B2</t>
  </si>
  <si>
    <t>B3</t>
  </si>
  <si>
    <t>B4</t>
  </si>
  <si>
    <t>ATENÇÃO: Planilha para preenchimento exclusivo para ações do tipo Estudos e Pesquisas. Detalhar cada atividade individualmente, de acordo o plano de ações da proposta.</t>
  </si>
  <si>
    <t>C1</t>
  </si>
  <si>
    <t>Descrição da Atividade</t>
  </si>
  <si>
    <t>3.1 Contratação de estudos/pesquisas (consultorias especializadas).</t>
  </si>
  <si>
    <t>3.2 Custos relacionados à divulgação da ação (produção de material promocional, serviços gráficos de reprodução e veiculação em rádio, TV e mídias sociais).</t>
  </si>
  <si>
    <t>3.3 Custos relacionados à divulgação dos estudos e pesquisas desenvolvidos às empresas beneficiadas (locação de espaço e estrutura audiovisual e/ou estrutura para divulgação em ambiente digital).</t>
  </si>
  <si>
    <t>C2</t>
  </si>
  <si>
    <t>C3</t>
  </si>
  <si>
    <t>C4</t>
  </si>
  <si>
    <r>
      <t xml:space="preserve">ATENÇÃO: Planilha para preenchimento exclusivo para ações do tipo Visitas Técnicas e Missões de Conhecimento ou </t>
    </r>
    <r>
      <rPr>
        <b/>
        <i/>
        <sz val="10"/>
        <rFont val="Calibri"/>
        <family val="2"/>
        <scheme val="minor"/>
      </rPr>
      <t>Benchmarking</t>
    </r>
    <r>
      <rPr>
        <b/>
        <sz val="10"/>
        <rFont val="Calibri"/>
        <family val="2"/>
        <scheme val="minor"/>
      </rPr>
      <t>. Detalhar cada atividade individualmente, de acordo o plano de ações da proposta.</t>
    </r>
  </si>
  <si>
    <t>D1</t>
  </si>
  <si>
    <t>4.1 Consultoria de apoio para a preparação da missão.</t>
  </si>
  <si>
    <t>4.2 Diagramação e impressão de catálogo/guia do participante.</t>
  </si>
  <si>
    <t>4.3 Custos relacionados à divulgação da ação (produção de material promocional, serviços gráficos de reprodução e veiculação em rádio, TV e mídias sociais).</t>
  </si>
  <si>
    <t>4.4 Custos de deslocamento para corpo técnico e empresários participantes (custo de combustível, locação de veículos, passagens áreas ou rodoviárias, táxis ou transportes alternativos).</t>
  </si>
  <si>
    <t>4.5 Hospedagem e ajuda de custo para corpo técnico e empresários.</t>
  </si>
  <si>
    <t>D2</t>
  </si>
  <si>
    <t>D3</t>
  </si>
  <si>
    <t>D4</t>
  </si>
  <si>
    <t>ATENÇÃO: Planilha para preenchimento exclusivo para ações do tipo Feiras, Eventos e Encontros de Negócios. Detalhar cada atividade individualmente, de acordo o plano de ações da proposta.</t>
  </si>
  <si>
    <t>E1</t>
  </si>
  <si>
    <t>5.1 Contratação de consultoria para a preparação prévia das empresas.</t>
  </si>
  <si>
    <t>5.2 Serviços especializados de matchmaking.</t>
  </si>
  <si>
    <t>5.3 Diagramação e impressão de catálogo/guia do participante.</t>
  </si>
  <si>
    <t>5.4 Custos relacionados à divulgação da ação (produção de material promocional, serviços gráficos de reprodução e veiculação em rádio, TV e mídias sociais).</t>
  </si>
  <si>
    <t>5.5 Custos de deslocamento para corpo técnico e empresários participantes (custo de combustível, locação de veículos, passagens áreas ou rodoviárias, táxis ou transportes alternativos).</t>
  </si>
  <si>
    <t>5.6 Hospedagem e ajuda de custo para corpo técnico.</t>
  </si>
  <si>
    <t>5.7 Entradas/ingressos para feiras, eventos ou encontros de negócios.</t>
  </si>
  <si>
    <t>5.8 Locação de espaço em feira ou evento (estande).</t>
  </si>
  <si>
    <t>5.9 Locação de espaço para realização da feira, evento ou encontro de negócio.</t>
  </si>
  <si>
    <t>5.10 Contratação de serviços necessários à realização de feiras, eventos ou encontros de negócios (seguranças, recepcionistas, socorristas etc.).</t>
  </si>
  <si>
    <t>5.11 Coffee Break/Catering.</t>
  </si>
  <si>
    <t>5.12 Locação de equipamentos audiovisuais.</t>
  </si>
  <si>
    <t>E2</t>
  </si>
  <si>
    <t>E3</t>
  </si>
  <si>
    <t>E4</t>
  </si>
  <si>
    <t>ATENÇÃO: Planilha para preenchimento exclusivo para ações do tipo Gestão, Estruturação, Monitoramento e Pesquisa de Resultados. Detalhar cada atividade individualmente, de acordo o plano de ações da proposta.</t>
  </si>
  <si>
    <t>F1</t>
  </si>
  <si>
    <t xml:space="preserve">Gestão, estruturação, monitoramento e pesquisa de resultados </t>
  </si>
  <si>
    <t>6.1 Despesas Bancárias</t>
  </si>
  <si>
    <t>6.2 Horas técnicas da equipe da entidade proponente</t>
  </si>
  <si>
    <t>6.3 Contratação de consultoria (monitoramento e pesquisa de resultados)</t>
  </si>
  <si>
    <t>6.4 Despesas relacionadas a viagens e deslocamentos da equipe da entidade proponente para acompanhamento e/ou realização de ações do projeto</t>
  </si>
  <si>
    <t>6.5 Despesas relacionadas à manutenção e funcionamento de escritórios e infraestrutura de apoio à execução do projeto</t>
  </si>
  <si>
    <t xml:space="preserve">ATENÇÃO: Planilha com preenchimento automático. Não é necessário definir manualmente nenhum dos campos apresentados. </t>
  </si>
  <si>
    <t>SIM</t>
  </si>
  <si>
    <t>NÃO</t>
  </si>
  <si>
    <t>AÇÕES ELEGÍVEIS - DESPESAS AGREGADAS</t>
  </si>
  <si>
    <t>Total</t>
  </si>
  <si>
    <t>RECURSOS POR TIPO DE AÇÃO</t>
  </si>
  <si>
    <t>(I) Capacitações</t>
  </si>
  <si>
    <t xml:space="preserve">(II) Consultorias </t>
  </si>
  <si>
    <t>(III) Estudos</t>
  </si>
  <si>
    <t>(IV) Visitas e Missões</t>
  </si>
  <si>
    <t>(V) Feiras e Eventos</t>
  </si>
  <si>
    <t>(VI) Gestão</t>
  </si>
  <si>
    <t>VALOR TOTAL DO PROJETO</t>
  </si>
  <si>
    <t>Participação</t>
  </si>
  <si>
    <t>AÇÕES - DESPESAS AGREGADAS</t>
  </si>
  <si>
    <t>Soma de VALOR TOTAL</t>
  </si>
  <si>
    <t>FONTE</t>
  </si>
  <si>
    <t>AÇÃO ID</t>
  </si>
  <si>
    <t>DESCRIÇÃO</t>
  </si>
  <si>
    <t>Total Geral</t>
  </si>
  <si>
    <t>PARTICIPAÇÃO %</t>
  </si>
  <si>
    <t>ATENÇÃO: Planilha com preenchimento automático. Não é necessário definir manualmente nenhum dos campos apresentados. Caso seja necessário, altere aqui as unidades de medida utilizadas.</t>
  </si>
  <si>
    <t>Ações Elegíveis</t>
  </si>
  <si>
    <t>Valor Unitário Médio</t>
  </si>
  <si>
    <r>
      <t xml:space="preserve">(I) Capacitações, Oficinas, </t>
    </r>
    <r>
      <rPr>
        <i/>
        <sz val="10"/>
        <color rgb="FF000000"/>
        <rFont val="Calibri"/>
        <family val="2"/>
      </rPr>
      <t>Workshops</t>
    </r>
    <r>
      <rPr>
        <sz val="10"/>
        <color rgb="FF000000"/>
        <rFont val="Calibri"/>
        <family val="2"/>
      </rPr>
      <t>, Palestras e Seminários</t>
    </r>
  </si>
  <si>
    <t>Número de inscrições</t>
  </si>
  <si>
    <t>Horas de trabalho</t>
  </si>
  <si>
    <t>(II) Consultorias e Mentorias</t>
  </si>
  <si>
    <t>(III) Estudos e Pesquisas</t>
  </si>
  <si>
    <r>
      <t xml:space="preserve">(IV) Visitas Técnicas e Missões de Conhecimento ou </t>
    </r>
    <r>
      <rPr>
        <i/>
        <sz val="10"/>
        <color rgb="FF000000"/>
        <rFont val="Calibri"/>
        <family val="2"/>
      </rPr>
      <t>Bencmarking</t>
    </r>
  </si>
  <si>
    <t>(V) Feiras, Eventos e Encontros de Negócios</t>
  </si>
  <si>
    <t>(VI) Gestão, Estruturação, Monitoramento e Pesquisa de Resultados</t>
  </si>
  <si>
    <t>RUBRICA</t>
  </si>
  <si>
    <t>UNIDADE</t>
  </si>
  <si>
    <t>QUANTIDADE</t>
  </si>
  <si>
    <t>VALOR UNITÁRIO</t>
  </si>
  <si>
    <t>VALOR TOTAL</t>
  </si>
  <si>
    <r>
      <rPr>
        <b/>
        <sz val="11"/>
        <color rgb="FFFF0000"/>
        <rFont val="Calibri"/>
        <family val="2"/>
        <scheme val="minor"/>
      </rPr>
      <t xml:space="preserve">Atenção: ao concluir a elaboração do orçamento do projeto, atualize a tabela dinâmica para que todas as alterações realizadas sejam apresentadas corretamente.
</t>
    </r>
    <r>
      <rPr>
        <sz val="11"/>
        <color theme="1"/>
        <rFont val="Calibri"/>
        <family val="2"/>
        <scheme val="minor"/>
      </rPr>
      <t xml:space="preserve">
</t>
    </r>
    <r>
      <rPr>
        <b/>
        <sz val="9"/>
        <color theme="1"/>
        <rFont val="Calibri"/>
        <family val="2"/>
        <scheme val="minor"/>
      </rPr>
      <t>Clique com o botão direito do mouse em qualquer local na descrição das ações e selecione a opção "Atualizar".</t>
    </r>
  </si>
  <si>
    <r>
      <t>─ Uma vez concluído o preenchimento do orçamento, o proponente deverá copiar os valores apresentados no</t>
    </r>
    <r>
      <rPr>
        <b/>
        <sz val="11"/>
        <color theme="1"/>
        <rFont val="Calibri"/>
        <family val="2"/>
        <scheme val="minor"/>
      </rPr>
      <t xml:space="preserve"> Orçamento-Resumo por ação</t>
    </r>
    <r>
      <rPr>
        <sz val="11"/>
        <color theme="1"/>
        <rFont val="Calibri"/>
        <family val="2"/>
        <scheme val="minor"/>
      </rPr>
      <t xml:space="preserve"> e colá-los na tabela constante no </t>
    </r>
    <r>
      <rPr>
        <b/>
        <sz val="11"/>
        <color theme="1"/>
        <rFont val="Calibri"/>
        <family val="2"/>
        <scheme val="minor"/>
      </rPr>
      <t>Bloco 5 da proposta</t>
    </r>
    <r>
      <rPr>
        <sz val="11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</si>
</sst>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[Red]\-#,##0.00\ "/>
    <numFmt numFmtId="165" formatCode="_(&quot;R$ &quot;* #,##0.00_);_(&quot;R$ &quot;* \(#,##0.00\);_(&quot;R$ &quot;* &quot;-&quot;??_);_(@_)"/>
    <numFmt numFmtId="166" formatCode="_-&quot;R$&quot;\ * #,##0_-;\-&quot;R$&quot;\ * #,##0_-;_-&quot;R$&quot;\ * &quot;-&quot;??_-;_-@_-"/>
    <numFmt numFmtId="167" formatCode="&quot;R$&quot;\ #,##0.00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70C0"/>
      <name val="Calibri"/>
      <family val="2"/>
      <scheme val="minor"/>
    </font>
    <font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name val="Calibri"/>
      <family val="2"/>
    </font>
    <font>
      <sz val="10"/>
      <color theme="1"/>
      <name val="Calibri"/>
      <family val="2"/>
    </font>
    <font>
      <sz val="10"/>
      <name val="Calibri"/>
      <family val="2"/>
      <scheme val="minor"/>
    </font>
    <font>
      <b/>
      <sz val="10"/>
      <name val="Calibri (Corpo)"/>
    </font>
    <font>
      <sz val="10"/>
      <name val="Calibri (Corpo)"/>
    </font>
    <font>
      <b/>
      <sz val="9"/>
      <color rgb="FFFF0000"/>
      <name val="Calibri"/>
      <family val="2"/>
      <scheme val="minor"/>
    </font>
    <font>
      <b/>
      <sz val="8"/>
      <name val="Calibri (Corpo)"/>
    </font>
    <font>
      <sz val="8"/>
      <name val="Calibri (Corpo)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0"/>
      <color rgb="FFFF0000"/>
      <name val="Calibri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rgb="FF000000"/>
      <name val="Calibri"/>
      <family val="2"/>
    </font>
    <font>
      <b/>
      <i/>
      <sz val="10"/>
      <name val="Calibri"/>
      <family val="2"/>
      <scheme val="minor"/>
    </font>
    <font>
      <b/>
      <sz val="10"/>
      <color rgb="FF000000"/>
      <name val="Calibri"/>
    </font>
    <font>
      <i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EEAF6"/>
        <bgColor rgb="FFDEEAF6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theme="1" tint="0.249977111117893"/>
        <bgColor theme="1" tint="0.249977111117893"/>
      </patternFill>
    </fill>
  </fills>
  <borders count="8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theme="2" tint="-0.249977111117893"/>
      </right>
      <top/>
      <bottom style="medium">
        <color indexed="64"/>
      </bottom>
      <diagonal/>
    </border>
    <border>
      <left style="medium">
        <color indexed="64"/>
      </left>
      <right style="thin">
        <color theme="2" tint="-0.249977111117893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2" tint="-0.249977111117893"/>
      </right>
      <top style="thin">
        <color indexed="64"/>
      </top>
      <bottom style="thin">
        <color indexed="64"/>
      </bottom>
      <diagonal/>
    </border>
    <border>
      <left style="thin">
        <color theme="2" tint="-0.249977111117893"/>
      </left>
      <right style="thin">
        <color theme="2" tint="-0.249977111117893"/>
      </right>
      <top style="medium">
        <color indexed="64"/>
      </top>
      <bottom style="thin">
        <color indexed="64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indexed="64"/>
      </top>
      <bottom style="thin">
        <color indexed="64"/>
      </bottom>
      <diagonal/>
    </border>
    <border>
      <left style="thin">
        <color theme="2" tint="-0.249977111117893"/>
      </left>
      <right style="thin">
        <color theme="2" tint="-0.249977111117893"/>
      </right>
      <top/>
      <bottom style="medium">
        <color indexed="64"/>
      </bottom>
      <diagonal/>
    </border>
    <border>
      <left style="medium">
        <color indexed="64"/>
      </left>
      <right style="thin">
        <color theme="2" tint="-0.249977111117893"/>
      </right>
      <top style="thin">
        <color indexed="64"/>
      </top>
      <bottom style="medium">
        <color indexed="64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2" tint="-0.249977111117893"/>
      </right>
      <top/>
      <bottom style="thin">
        <color indexed="64"/>
      </bottom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theme="2" tint="-0.249977111117893"/>
      </top>
      <bottom style="medium">
        <color indexed="64"/>
      </bottom>
      <diagonal/>
    </border>
    <border>
      <left style="thin">
        <color indexed="64"/>
      </left>
      <right/>
      <top style="thin">
        <color theme="2" tint="-0.249977111117893"/>
      </top>
      <bottom style="medium">
        <color indexed="64"/>
      </bottom>
      <diagonal/>
    </border>
    <border>
      <left style="thin">
        <color theme="2" tint="-0.249977111117893"/>
      </left>
      <right/>
      <top style="thin">
        <color indexed="64"/>
      </top>
      <bottom style="thin">
        <color indexed="64"/>
      </bottom>
      <diagonal/>
    </border>
    <border>
      <left style="thin">
        <color theme="2" tint="-0.249977111117893"/>
      </left>
      <right/>
      <top style="thin">
        <color indexed="64"/>
      </top>
      <bottom style="medium">
        <color indexed="64"/>
      </bottom>
      <diagonal/>
    </border>
    <border>
      <left style="thin">
        <color theme="2" tint="-0.249977111117893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2" tint="-0.249977111117893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2" tint="-0.249977111117893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theme="2" tint="-0.249977111117893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theme="2" tint="-0.249977111117893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7" fillId="0" borderId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11">
    <xf numFmtId="0" fontId="0" fillId="0" borderId="0" xfId="0"/>
    <xf numFmtId="0" fontId="3" fillId="0" borderId="0" xfId="0" applyFont="1" applyAlignment="1">
      <alignment vertical="center"/>
    </xf>
    <xf numFmtId="43" fontId="5" fillId="0" borderId="0" xfId="1" applyFont="1" applyAlignment="1">
      <alignment vertical="center"/>
    </xf>
    <xf numFmtId="0" fontId="3" fillId="7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9" fillId="7" borderId="17" xfId="2" applyFont="1" applyFill="1" applyBorder="1" applyAlignment="1">
      <alignment vertical="center" wrapText="1"/>
    </xf>
    <xf numFmtId="0" fontId="13" fillId="5" borderId="0" xfId="2" applyFont="1" applyFill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3" fontId="5" fillId="0" borderId="0" xfId="1" applyFont="1" applyAlignment="1" applyProtection="1">
      <alignment vertical="center"/>
    </xf>
    <xf numFmtId="164" fontId="3" fillId="7" borderId="0" xfId="0" applyNumberFormat="1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9" fontId="3" fillId="0" borderId="0" xfId="5" applyFont="1" applyAlignment="1" applyProtection="1">
      <alignment vertical="center"/>
    </xf>
    <xf numFmtId="0" fontId="5" fillId="0" borderId="0" xfId="0" applyFont="1"/>
    <xf numFmtId="0" fontId="9" fillId="6" borderId="17" xfId="2" applyFont="1" applyFill="1" applyBorder="1" applyAlignment="1">
      <alignment vertical="center" wrapText="1"/>
    </xf>
    <xf numFmtId="0" fontId="10" fillId="0" borderId="17" xfId="2" applyFont="1" applyBorder="1" applyAlignment="1">
      <alignment vertical="center" wrapText="1"/>
    </xf>
    <xf numFmtId="0" fontId="10" fillId="6" borderId="25" xfId="2" applyFont="1" applyFill="1" applyBorder="1" applyAlignment="1">
      <alignment vertical="center" wrapText="1"/>
    </xf>
    <xf numFmtId="0" fontId="16" fillId="5" borderId="0" xfId="2" applyFont="1" applyFill="1" applyAlignment="1">
      <alignment horizontal="left" vertical="center" wrapText="1"/>
    </xf>
    <xf numFmtId="166" fontId="17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  <protection locked="0"/>
    </xf>
    <xf numFmtId="0" fontId="9" fillId="7" borderId="25" xfId="2" applyFont="1" applyFill="1" applyBorder="1" applyAlignment="1">
      <alignment vertical="center" wrapText="1"/>
    </xf>
    <xf numFmtId="0" fontId="10" fillId="0" borderId="32" xfId="2" applyFont="1" applyBorder="1" applyAlignment="1" applyProtection="1">
      <alignment horizontal="center" vertical="center" wrapText="1"/>
      <protection locked="0"/>
    </xf>
    <xf numFmtId="0" fontId="14" fillId="5" borderId="21" xfId="2" applyFont="1" applyFill="1" applyBorder="1" applyAlignment="1">
      <alignment vertical="center" wrapText="1"/>
    </xf>
    <xf numFmtId="0" fontId="14" fillId="5" borderId="21" xfId="2" applyFont="1" applyFill="1" applyBorder="1" applyAlignment="1">
      <alignment horizontal="left" vertical="center" wrapText="1"/>
    </xf>
    <xf numFmtId="0" fontId="14" fillId="6" borderId="12" xfId="2" applyFont="1" applyFill="1" applyBorder="1" applyAlignment="1">
      <alignment vertical="center" wrapText="1"/>
    </xf>
    <xf numFmtId="0" fontId="9" fillId="0" borderId="39" xfId="2" applyFont="1" applyBorder="1" applyAlignment="1">
      <alignment vertical="center" wrapText="1"/>
    </xf>
    <xf numFmtId="0" fontId="10" fillId="0" borderId="40" xfId="2" applyFont="1" applyBorder="1" applyAlignment="1" applyProtection="1">
      <alignment horizontal="center" vertical="center" wrapText="1"/>
      <protection locked="0"/>
    </xf>
    <xf numFmtId="0" fontId="10" fillId="0" borderId="38" xfId="2" applyFont="1" applyBorder="1" applyAlignment="1" applyProtection="1">
      <alignment horizontal="center" vertical="center" wrapText="1"/>
      <protection locked="0"/>
    </xf>
    <xf numFmtId="44" fontId="11" fillId="0" borderId="41" xfId="4" applyFont="1" applyFill="1" applyBorder="1" applyAlignment="1" applyProtection="1">
      <alignment horizontal="center" vertical="center" wrapText="1"/>
      <protection locked="0"/>
    </xf>
    <xf numFmtId="0" fontId="9" fillId="8" borderId="26" xfId="2" applyFont="1" applyFill="1" applyBorder="1" applyAlignment="1">
      <alignment vertical="center" wrapText="1"/>
    </xf>
    <xf numFmtId="0" fontId="9" fillId="8" borderId="17" xfId="2" applyFont="1" applyFill="1" applyBorder="1" applyAlignment="1">
      <alignment vertical="center" wrapText="1"/>
    </xf>
    <xf numFmtId="0" fontId="9" fillId="8" borderId="39" xfId="2" applyFont="1" applyFill="1" applyBorder="1" applyAlignment="1">
      <alignment vertical="center" wrapText="1"/>
    </xf>
    <xf numFmtId="0" fontId="3" fillId="8" borderId="16" xfId="0" applyFont="1" applyFill="1" applyBorder="1" applyAlignment="1" applyProtection="1">
      <alignment horizontal="center" vertical="center"/>
      <protection locked="0"/>
    </xf>
    <xf numFmtId="0" fontId="10" fillId="8" borderId="35" xfId="2" applyFont="1" applyFill="1" applyBorder="1" applyAlignment="1" applyProtection="1">
      <alignment horizontal="center" vertical="center" wrapText="1"/>
      <protection locked="0"/>
    </xf>
    <xf numFmtId="0" fontId="10" fillId="8" borderId="16" xfId="2" applyFont="1" applyFill="1" applyBorder="1" applyAlignment="1" applyProtection="1">
      <alignment horizontal="center" vertical="center" wrapText="1"/>
      <protection locked="0"/>
    </xf>
    <xf numFmtId="0" fontId="10" fillId="8" borderId="18" xfId="2" applyFont="1" applyFill="1" applyBorder="1" applyAlignment="1" applyProtection="1">
      <alignment horizontal="center" vertical="center" wrapText="1"/>
      <protection locked="0"/>
    </xf>
    <xf numFmtId="0" fontId="3" fillId="8" borderId="35" xfId="0" applyFont="1" applyFill="1" applyBorder="1" applyAlignment="1" applyProtection="1">
      <alignment horizontal="center" vertical="center"/>
      <protection locked="0"/>
    </xf>
    <xf numFmtId="0" fontId="10" fillId="8" borderId="40" xfId="2" applyFont="1" applyFill="1" applyBorder="1" applyAlignment="1" applyProtection="1">
      <alignment horizontal="center" vertical="center" wrapText="1"/>
      <protection locked="0"/>
    </xf>
    <xf numFmtId="0" fontId="10" fillId="8" borderId="38" xfId="2" applyFont="1" applyFill="1" applyBorder="1" applyAlignment="1" applyProtection="1">
      <alignment horizontal="center" vertical="center" wrapText="1"/>
      <protection locked="0"/>
    </xf>
    <xf numFmtId="44" fontId="11" fillId="0" borderId="40" xfId="4" applyFont="1" applyFill="1" applyBorder="1" applyAlignment="1" applyProtection="1">
      <alignment horizontal="center" vertical="center" wrapText="1"/>
      <protection locked="0"/>
    </xf>
    <xf numFmtId="44" fontId="11" fillId="0" borderId="38" xfId="4" applyFont="1" applyFill="1" applyBorder="1" applyAlignment="1" applyProtection="1">
      <alignment horizontal="center" vertical="center" wrapText="1"/>
      <protection locked="0"/>
    </xf>
    <xf numFmtId="44" fontId="11" fillId="0" borderId="42" xfId="4" applyFont="1" applyFill="1" applyBorder="1" applyAlignment="1" applyProtection="1">
      <alignment horizontal="center" vertical="center" wrapText="1"/>
      <protection locked="0"/>
    </xf>
    <xf numFmtId="44" fontId="11" fillId="8" borderId="40" xfId="4" applyFont="1" applyFill="1" applyBorder="1" applyAlignment="1" applyProtection="1">
      <alignment horizontal="center" vertical="center" wrapText="1"/>
      <protection locked="0"/>
    </xf>
    <xf numFmtId="44" fontId="11" fillId="8" borderId="38" xfId="4" applyFont="1" applyFill="1" applyBorder="1" applyAlignment="1" applyProtection="1">
      <alignment horizontal="center" vertical="center" wrapText="1"/>
      <protection locked="0"/>
    </xf>
    <xf numFmtId="44" fontId="11" fillId="8" borderId="41" xfId="4" applyFont="1" applyFill="1" applyBorder="1" applyAlignment="1" applyProtection="1">
      <alignment horizontal="center" vertical="center" wrapText="1"/>
      <protection locked="0"/>
    </xf>
    <xf numFmtId="44" fontId="11" fillId="8" borderId="42" xfId="4" applyFont="1" applyFill="1" applyBorder="1" applyAlignment="1" applyProtection="1">
      <alignment horizontal="center" vertical="center" wrapText="1"/>
      <protection locked="0"/>
    </xf>
    <xf numFmtId="0" fontId="10" fillId="8" borderId="32" xfId="2" applyFont="1" applyFill="1" applyBorder="1" applyAlignment="1" applyProtection="1">
      <alignment horizontal="center" vertical="center" wrapText="1"/>
      <protection locked="0"/>
    </xf>
    <xf numFmtId="44" fontId="12" fillId="8" borderId="35" xfId="4" applyFont="1" applyFill="1" applyBorder="1" applyAlignment="1" applyProtection="1">
      <alignment horizontal="center" vertical="center" wrapText="1"/>
    </xf>
    <xf numFmtId="44" fontId="12" fillId="8" borderId="26" xfId="4" applyFont="1" applyFill="1" applyBorder="1" applyAlignment="1" applyProtection="1">
      <alignment horizontal="center" vertical="center" wrapText="1"/>
    </xf>
    <xf numFmtId="44" fontId="12" fillId="8" borderId="16" xfId="4" applyFont="1" applyFill="1" applyBorder="1" applyAlignment="1" applyProtection="1">
      <alignment horizontal="center" vertical="center" wrapText="1"/>
    </xf>
    <xf numFmtId="44" fontId="12" fillId="8" borderId="17" xfId="4" applyFont="1" applyFill="1" applyBorder="1" applyAlignment="1" applyProtection="1">
      <alignment horizontal="center" vertical="center" wrapText="1"/>
    </xf>
    <xf numFmtId="44" fontId="3" fillId="0" borderId="35" xfId="4" applyFont="1" applyFill="1" applyBorder="1" applyAlignment="1" applyProtection="1">
      <alignment horizontal="center" vertical="center"/>
    </xf>
    <xf numFmtId="44" fontId="3" fillId="0" borderId="16" xfId="4" applyFont="1" applyFill="1" applyBorder="1" applyAlignment="1" applyProtection="1">
      <alignment horizontal="center" vertical="center"/>
    </xf>
    <xf numFmtId="44" fontId="12" fillId="0" borderId="12" xfId="4" applyFont="1" applyFill="1" applyBorder="1" applyAlignment="1" applyProtection="1">
      <alignment horizontal="center" vertical="center" wrapText="1"/>
    </xf>
    <xf numFmtId="44" fontId="12" fillId="8" borderId="27" xfId="4" applyFont="1" applyFill="1" applyBorder="1" applyAlignment="1" applyProtection="1">
      <alignment horizontal="center" vertical="center" wrapText="1"/>
    </xf>
    <xf numFmtId="44" fontId="12" fillId="8" borderId="12" xfId="4" applyFont="1" applyFill="1" applyBorder="1" applyAlignment="1" applyProtection="1">
      <alignment horizontal="center" vertical="center" wrapText="1"/>
    </xf>
    <xf numFmtId="44" fontId="12" fillId="8" borderId="15" xfId="4" applyFont="1" applyFill="1" applyBorder="1" applyAlignment="1" applyProtection="1">
      <alignment horizontal="center" vertical="center" wrapText="1"/>
    </xf>
    <xf numFmtId="44" fontId="12" fillId="8" borderId="19" xfId="4" applyFont="1" applyFill="1" applyBorder="1" applyAlignment="1" applyProtection="1">
      <alignment horizontal="center" vertical="center" wrapText="1"/>
    </xf>
    <xf numFmtId="44" fontId="12" fillId="0" borderId="27" xfId="4" applyFont="1" applyFill="1" applyBorder="1" applyAlignment="1" applyProtection="1">
      <alignment vertical="center"/>
    </xf>
    <xf numFmtId="44" fontId="12" fillId="0" borderId="13" xfId="4" applyFont="1" applyFill="1" applyBorder="1" applyAlignment="1" applyProtection="1">
      <alignment vertical="center"/>
    </xf>
    <xf numFmtId="44" fontId="12" fillId="0" borderId="12" xfId="4" applyFont="1" applyFill="1" applyBorder="1" applyAlignment="1" applyProtection="1">
      <alignment vertical="center"/>
    </xf>
    <xf numFmtId="44" fontId="12" fillId="8" borderId="27" xfId="4" applyFont="1" applyFill="1" applyBorder="1" applyAlignment="1" applyProtection="1">
      <alignment vertical="center"/>
    </xf>
    <xf numFmtId="0" fontId="9" fillId="7" borderId="39" xfId="2" applyFont="1" applyFill="1" applyBorder="1" applyAlignment="1">
      <alignment vertical="center" wrapText="1"/>
    </xf>
    <xf numFmtId="0" fontId="10" fillId="0" borderId="47" xfId="2" applyFont="1" applyBorder="1" applyAlignment="1">
      <alignment horizontal="center" vertical="center" wrapText="1"/>
    </xf>
    <xf numFmtId="0" fontId="10" fillId="0" borderId="48" xfId="2" applyFont="1" applyBorder="1" applyAlignment="1">
      <alignment horizontal="center" vertical="center" wrapText="1"/>
    </xf>
    <xf numFmtId="0" fontId="10" fillId="0" borderId="46" xfId="2" applyFont="1" applyBorder="1" applyAlignment="1">
      <alignment horizontal="center" vertical="center" wrapText="1"/>
    </xf>
    <xf numFmtId="0" fontId="10" fillId="8" borderId="47" xfId="2" applyFont="1" applyFill="1" applyBorder="1" applyAlignment="1">
      <alignment horizontal="center" vertical="center" wrapText="1"/>
    </xf>
    <xf numFmtId="0" fontId="10" fillId="8" borderId="48" xfId="2" applyFont="1" applyFill="1" applyBorder="1" applyAlignment="1">
      <alignment horizontal="center" vertical="center" wrapText="1"/>
    </xf>
    <xf numFmtId="0" fontId="10" fillId="8" borderId="46" xfId="2" applyFont="1" applyFill="1" applyBorder="1" applyAlignment="1">
      <alignment horizontal="center" vertical="center" wrapText="1"/>
    </xf>
    <xf numFmtId="0" fontId="3" fillId="0" borderId="49" xfId="2" applyFont="1" applyBorder="1" applyAlignment="1" applyProtection="1">
      <alignment horizontal="center" vertical="center" wrapText="1"/>
      <protection locked="0"/>
    </xf>
    <xf numFmtId="0" fontId="3" fillId="0" borderId="50" xfId="2" applyFont="1" applyBorder="1" applyAlignment="1" applyProtection="1">
      <alignment horizontal="center" vertical="center" wrapText="1"/>
      <protection locked="0"/>
    </xf>
    <xf numFmtId="0" fontId="3" fillId="0" borderId="51" xfId="2" applyFont="1" applyBorder="1" applyAlignment="1" applyProtection="1">
      <alignment horizontal="center" vertical="center" wrapText="1"/>
      <protection locked="0"/>
    </xf>
    <xf numFmtId="0" fontId="3" fillId="8" borderId="49" xfId="2" applyFont="1" applyFill="1" applyBorder="1" applyAlignment="1" applyProtection="1">
      <alignment horizontal="center" vertical="center" wrapText="1"/>
      <protection locked="0"/>
    </xf>
    <xf numFmtId="0" fontId="3" fillId="8" borderId="50" xfId="2" applyFont="1" applyFill="1" applyBorder="1" applyAlignment="1" applyProtection="1">
      <alignment horizontal="center" vertical="center" wrapText="1"/>
      <protection locked="0"/>
    </xf>
    <xf numFmtId="0" fontId="3" fillId="8" borderId="51" xfId="2" applyFont="1" applyFill="1" applyBorder="1" applyAlignment="1" applyProtection="1">
      <alignment horizontal="center" vertical="center" wrapText="1"/>
      <protection locked="0"/>
    </xf>
    <xf numFmtId="44" fontId="3" fillId="0" borderId="49" xfId="4" applyFont="1" applyFill="1" applyBorder="1" applyAlignment="1" applyProtection="1">
      <alignment horizontal="center" vertical="center" wrapText="1"/>
      <protection locked="0"/>
    </xf>
    <xf numFmtId="44" fontId="3" fillId="0" borderId="50" xfId="4" applyFont="1" applyFill="1" applyBorder="1" applyAlignment="1" applyProtection="1">
      <alignment horizontal="center" vertical="center" wrapText="1"/>
      <protection locked="0"/>
    </xf>
    <xf numFmtId="44" fontId="3" fillId="0" borderId="51" xfId="4" applyFont="1" applyFill="1" applyBorder="1" applyAlignment="1" applyProtection="1">
      <alignment horizontal="center" vertical="center" wrapText="1"/>
      <protection locked="0"/>
    </xf>
    <xf numFmtId="44" fontId="3" fillId="8" borderId="49" xfId="4" applyFont="1" applyFill="1" applyBorder="1" applyAlignment="1" applyProtection="1">
      <alignment horizontal="center" vertical="center" wrapText="1"/>
      <protection locked="0"/>
    </xf>
    <xf numFmtId="44" fontId="3" fillId="8" borderId="50" xfId="4" applyFont="1" applyFill="1" applyBorder="1" applyAlignment="1" applyProtection="1">
      <alignment horizontal="center" vertical="center" wrapText="1"/>
      <protection locked="0"/>
    </xf>
    <xf numFmtId="44" fontId="3" fillId="8" borderId="51" xfId="4" applyFont="1" applyFill="1" applyBorder="1" applyAlignment="1" applyProtection="1">
      <alignment horizontal="center" vertical="center" wrapText="1"/>
      <protection locked="0"/>
    </xf>
    <xf numFmtId="0" fontId="10" fillId="8" borderId="52" xfId="2" applyFont="1" applyFill="1" applyBorder="1" applyAlignment="1">
      <alignment horizontal="center" vertical="center" wrapText="1"/>
    </xf>
    <xf numFmtId="0" fontId="10" fillId="0" borderId="49" xfId="2" applyFont="1" applyBorder="1" applyAlignment="1" applyProtection="1">
      <alignment horizontal="center" vertical="center" wrapText="1"/>
      <protection locked="0"/>
    </xf>
    <xf numFmtId="0" fontId="10" fillId="8" borderId="50" xfId="2" applyFont="1" applyFill="1" applyBorder="1" applyAlignment="1" applyProtection="1">
      <alignment horizontal="center" vertical="center" wrapText="1"/>
      <protection locked="0"/>
    </xf>
    <xf numFmtId="0" fontId="10" fillId="8" borderId="53" xfId="2" applyFont="1" applyFill="1" applyBorder="1" applyAlignment="1" applyProtection="1">
      <alignment horizontal="center" vertical="center" wrapText="1"/>
      <protection locked="0"/>
    </xf>
    <xf numFmtId="44" fontId="10" fillId="0" borderId="49" xfId="4" applyFont="1" applyFill="1" applyBorder="1" applyAlignment="1" applyProtection="1">
      <alignment horizontal="center" vertical="center" wrapText="1"/>
      <protection locked="0"/>
    </xf>
    <xf numFmtId="44" fontId="10" fillId="8" borderId="50" xfId="4" applyFont="1" applyFill="1" applyBorder="1" applyAlignment="1" applyProtection="1">
      <alignment horizontal="center" vertical="center" wrapText="1"/>
      <protection locked="0"/>
    </xf>
    <xf numFmtId="44" fontId="10" fillId="0" borderId="50" xfId="4" applyFont="1" applyFill="1" applyBorder="1" applyAlignment="1" applyProtection="1">
      <alignment horizontal="center" vertical="center" wrapText="1"/>
      <protection locked="0"/>
    </xf>
    <xf numFmtId="44" fontId="10" fillId="8" borderId="53" xfId="4" applyFont="1" applyFill="1" applyBorder="1" applyAlignment="1" applyProtection="1">
      <alignment horizontal="center" vertical="center" wrapText="1"/>
      <protection locked="0"/>
    </xf>
    <xf numFmtId="0" fontId="10" fillId="0" borderId="52" xfId="2" applyFont="1" applyBorder="1" applyAlignment="1">
      <alignment horizontal="center" vertical="center" wrapText="1"/>
    </xf>
    <xf numFmtId="0" fontId="11" fillId="0" borderId="49" xfId="2" applyFont="1" applyBorder="1" applyAlignment="1" applyProtection="1">
      <alignment horizontal="center" vertical="center" wrapText="1"/>
      <protection locked="0"/>
    </xf>
    <xf numFmtId="0" fontId="11" fillId="8" borderId="50" xfId="2" applyFont="1" applyFill="1" applyBorder="1" applyAlignment="1" applyProtection="1">
      <alignment horizontal="center" vertical="center" wrapText="1"/>
      <protection locked="0"/>
    </xf>
    <xf numFmtId="0" fontId="11" fillId="0" borderId="50" xfId="2" applyFont="1" applyBorder="1" applyAlignment="1" applyProtection="1">
      <alignment horizontal="center" vertical="center" wrapText="1"/>
      <protection locked="0"/>
    </xf>
    <xf numFmtId="0" fontId="11" fillId="0" borderId="53" xfId="2" applyFont="1" applyBorder="1" applyAlignment="1" applyProtection="1">
      <alignment horizontal="center" vertical="center" wrapText="1"/>
      <protection locked="0"/>
    </xf>
    <xf numFmtId="44" fontId="11" fillId="0" borderId="49" xfId="4" applyFont="1" applyFill="1" applyBorder="1" applyAlignment="1" applyProtection="1">
      <alignment horizontal="center" vertical="center" wrapText="1"/>
      <protection locked="0"/>
    </xf>
    <xf numFmtId="44" fontId="11" fillId="0" borderId="53" xfId="4" applyFont="1" applyFill="1" applyBorder="1" applyAlignment="1" applyProtection="1">
      <alignment horizontal="center" vertical="center" wrapText="1"/>
      <protection locked="0"/>
    </xf>
    <xf numFmtId="0" fontId="10" fillId="0" borderId="55" xfId="2" applyFont="1" applyBorder="1" applyAlignment="1">
      <alignment horizontal="center" vertical="center" wrapText="1"/>
    </xf>
    <xf numFmtId="0" fontId="10" fillId="8" borderId="55" xfId="2" applyFont="1" applyFill="1" applyBorder="1" applyAlignment="1">
      <alignment horizontal="center" vertical="center" wrapText="1"/>
    </xf>
    <xf numFmtId="0" fontId="10" fillId="6" borderId="49" xfId="2" applyFont="1" applyFill="1" applyBorder="1" applyAlignment="1" applyProtection="1">
      <alignment horizontal="center" vertical="center" wrapText="1"/>
      <protection locked="0"/>
    </xf>
    <xf numFmtId="0" fontId="10" fillId="6" borderId="50" xfId="2" applyFont="1" applyFill="1" applyBorder="1" applyAlignment="1" applyProtection="1">
      <alignment horizontal="center" vertical="center" wrapText="1"/>
      <protection locked="0"/>
    </xf>
    <xf numFmtId="0" fontId="10" fillId="6" borderId="53" xfId="2" applyFont="1" applyFill="1" applyBorder="1" applyAlignment="1" applyProtection="1">
      <alignment horizontal="center" vertical="center" wrapText="1"/>
      <protection locked="0"/>
    </xf>
    <xf numFmtId="0" fontId="10" fillId="9" borderId="49" xfId="2" applyFont="1" applyFill="1" applyBorder="1" applyAlignment="1" applyProtection="1">
      <alignment horizontal="center" vertical="center" wrapText="1"/>
      <protection locked="0"/>
    </xf>
    <xf numFmtId="0" fontId="10" fillId="9" borderId="50" xfId="2" applyFont="1" applyFill="1" applyBorder="1" applyAlignment="1" applyProtection="1">
      <alignment horizontal="center" vertical="center" wrapText="1"/>
      <protection locked="0"/>
    </xf>
    <xf numFmtId="0" fontId="10" fillId="9" borderId="53" xfId="2" applyFont="1" applyFill="1" applyBorder="1" applyAlignment="1" applyProtection="1">
      <alignment horizontal="center" vertical="center" wrapText="1"/>
      <protection locked="0"/>
    </xf>
    <xf numFmtId="44" fontId="10" fillId="0" borderId="44" xfId="4" applyFont="1" applyFill="1" applyBorder="1" applyAlignment="1" applyProtection="1">
      <alignment horizontal="center" vertical="center" wrapText="1"/>
    </xf>
    <xf numFmtId="44" fontId="10" fillId="0" borderId="34" xfId="4" applyFont="1" applyFill="1" applyBorder="1" applyAlignment="1" applyProtection="1">
      <alignment horizontal="center" vertical="center" wrapText="1"/>
    </xf>
    <xf numFmtId="44" fontId="10" fillId="0" borderId="33" xfId="4" applyFont="1" applyFill="1" applyBorder="1" applyAlignment="1" applyProtection="1">
      <alignment horizontal="center" vertical="center" wrapText="1"/>
    </xf>
    <xf numFmtId="44" fontId="10" fillId="0" borderId="54" xfId="4" applyFont="1" applyFill="1" applyBorder="1" applyAlignment="1" applyProtection="1">
      <alignment horizontal="center" vertical="center" wrapText="1"/>
    </xf>
    <xf numFmtId="44" fontId="10" fillId="8" borderId="44" xfId="4" applyFont="1" applyFill="1" applyBorder="1" applyAlignment="1" applyProtection="1">
      <alignment horizontal="center" vertical="center" wrapText="1"/>
    </xf>
    <xf numFmtId="44" fontId="10" fillId="8" borderId="33" xfId="4" applyFont="1" applyFill="1" applyBorder="1" applyAlignment="1" applyProtection="1">
      <alignment horizontal="center" vertical="center" wrapText="1"/>
    </xf>
    <xf numFmtId="44" fontId="10" fillId="8" borderId="54" xfId="4" applyFont="1" applyFill="1" applyBorder="1" applyAlignment="1" applyProtection="1">
      <alignment horizontal="center" vertical="center" wrapText="1"/>
    </xf>
    <xf numFmtId="44" fontId="10" fillId="0" borderId="56" xfId="4" applyFont="1" applyFill="1" applyBorder="1" applyAlignment="1" applyProtection="1">
      <alignment horizontal="center" vertical="center" wrapText="1"/>
      <protection locked="0"/>
    </xf>
    <xf numFmtId="44" fontId="10" fillId="0" borderId="53" xfId="4" applyFont="1" applyFill="1" applyBorder="1" applyAlignment="1" applyProtection="1">
      <alignment horizontal="center" vertical="center" wrapText="1"/>
      <protection locked="0"/>
    </xf>
    <xf numFmtId="44" fontId="10" fillId="8" borderId="49" xfId="4" applyFont="1" applyFill="1" applyBorder="1" applyAlignment="1" applyProtection="1">
      <alignment horizontal="center" vertical="center" wrapText="1"/>
      <protection locked="0"/>
    </xf>
    <xf numFmtId="44" fontId="10" fillId="8" borderId="56" xfId="4" applyFont="1" applyFill="1" applyBorder="1" applyAlignment="1" applyProtection="1">
      <alignment horizontal="center" vertical="center" wrapText="1"/>
      <protection locked="0"/>
    </xf>
    <xf numFmtId="44" fontId="10" fillId="0" borderId="8" xfId="4" applyFont="1" applyFill="1" applyBorder="1" applyAlignment="1" applyProtection="1">
      <alignment horizontal="center" vertical="center" wrapText="1"/>
    </xf>
    <xf numFmtId="44" fontId="10" fillId="0" borderId="51" xfId="4" applyFont="1" applyFill="1" applyBorder="1" applyAlignment="1" applyProtection="1">
      <alignment horizontal="center" vertical="center" wrapText="1"/>
      <protection locked="0"/>
    </xf>
    <xf numFmtId="0" fontId="10" fillId="6" borderId="50" xfId="2" applyFont="1" applyFill="1" applyBorder="1" applyAlignment="1" applyProtection="1">
      <alignment vertical="center" wrapText="1"/>
      <protection locked="0"/>
    </xf>
    <xf numFmtId="0" fontId="10" fillId="6" borderId="51" xfId="2" applyFont="1" applyFill="1" applyBorder="1" applyAlignment="1" applyProtection="1">
      <alignment vertical="center" wrapText="1"/>
      <protection locked="0"/>
    </xf>
    <xf numFmtId="44" fontId="10" fillId="8" borderId="51" xfId="4" applyFont="1" applyFill="1" applyBorder="1" applyAlignment="1" applyProtection="1">
      <alignment horizontal="center" vertical="center" wrapText="1"/>
      <protection locked="0"/>
    </xf>
    <xf numFmtId="0" fontId="14" fillId="9" borderId="21" xfId="2" applyFont="1" applyFill="1" applyBorder="1" applyAlignment="1">
      <alignment horizontal="left" vertical="center" wrapText="1"/>
    </xf>
    <xf numFmtId="0" fontId="14" fillId="9" borderId="21" xfId="2" applyFont="1" applyFill="1" applyBorder="1" applyAlignment="1">
      <alignment vertical="center" wrapText="1"/>
    </xf>
    <xf numFmtId="44" fontId="8" fillId="7" borderId="59" xfId="4" applyFont="1" applyFill="1" applyBorder="1" applyAlignment="1" applyProtection="1">
      <alignment horizontal="left" vertical="center" wrapText="1"/>
    </xf>
    <xf numFmtId="0" fontId="5" fillId="7" borderId="60" xfId="0" applyFont="1" applyFill="1" applyBorder="1" applyAlignment="1">
      <alignment horizontal="right" vertical="center"/>
    </xf>
    <xf numFmtId="0" fontId="5" fillId="8" borderId="60" xfId="0" applyFont="1" applyFill="1" applyBorder="1" applyAlignment="1">
      <alignment horizontal="right" vertical="center"/>
    </xf>
    <xf numFmtId="44" fontId="8" fillId="8" borderId="59" xfId="4" applyFont="1" applyFill="1" applyBorder="1" applyAlignment="1" applyProtection="1">
      <alignment horizontal="left" vertical="center" wrapText="1"/>
    </xf>
    <xf numFmtId="0" fontId="10" fillId="0" borderId="41" xfId="2" applyFont="1" applyBorder="1" applyAlignment="1" applyProtection="1">
      <alignment horizontal="center" vertical="center" wrapText="1"/>
      <protection locked="0"/>
    </xf>
    <xf numFmtId="0" fontId="10" fillId="8" borderId="42" xfId="2" applyFont="1" applyFill="1" applyBorder="1" applyAlignment="1" applyProtection="1">
      <alignment horizontal="center" vertical="center" wrapText="1"/>
      <protection locked="0"/>
    </xf>
    <xf numFmtId="0" fontId="10" fillId="6" borderId="56" xfId="2" applyFont="1" applyFill="1" applyBorder="1" applyAlignment="1" applyProtection="1">
      <alignment vertical="center" wrapText="1"/>
      <protection locked="0"/>
    </xf>
    <xf numFmtId="0" fontId="11" fillId="0" borderId="34" xfId="2" applyFont="1" applyBorder="1" applyAlignment="1" applyProtection="1">
      <alignment horizontal="center" vertical="center" wrapText="1"/>
      <protection locked="0"/>
    </xf>
    <xf numFmtId="0" fontId="18" fillId="0" borderId="0" xfId="0" applyFont="1"/>
    <xf numFmtId="0" fontId="21" fillId="8" borderId="66" xfId="0" applyFont="1" applyFill="1" applyBorder="1" applyAlignment="1">
      <alignment horizontal="center" vertical="center" wrapText="1"/>
    </xf>
    <xf numFmtId="0" fontId="14" fillId="9" borderId="68" xfId="2" applyFont="1" applyFill="1" applyBorder="1" applyAlignment="1">
      <alignment vertical="center" wrapText="1"/>
    </xf>
    <xf numFmtId="44" fontId="12" fillId="8" borderId="44" xfId="4" applyFont="1" applyFill="1" applyBorder="1" applyAlignment="1" applyProtection="1">
      <alignment horizontal="center" vertical="center" wrapText="1"/>
    </xf>
    <xf numFmtId="44" fontId="12" fillId="8" borderId="33" xfId="4" applyFont="1" applyFill="1" applyBorder="1" applyAlignment="1" applyProtection="1">
      <alignment horizontal="center" vertical="center" wrapText="1"/>
    </xf>
    <xf numFmtId="44" fontId="12" fillId="0" borderId="69" xfId="4" applyFont="1" applyFill="1" applyBorder="1" applyAlignment="1" applyProtection="1">
      <alignment horizontal="center" vertical="center" wrapText="1"/>
    </xf>
    <xf numFmtId="44" fontId="12" fillId="0" borderId="13" xfId="4" applyFont="1" applyFill="1" applyBorder="1" applyAlignment="1" applyProtection="1">
      <alignment horizontal="center" vertical="center" wrapText="1"/>
    </xf>
    <xf numFmtId="44" fontId="12" fillId="0" borderId="25" xfId="4" applyFont="1" applyFill="1" applyBorder="1" applyAlignment="1" applyProtection="1">
      <alignment horizontal="center" vertical="center" wrapText="1"/>
    </xf>
    <xf numFmtId="44" fontId="23" fillId="0" borderId="70" xfId="4" applyFont="1" applyFill="1" applyBorder="1" applyAlignment="1" applyProtection="1">
      <alignment wrapText="1"/>
    </xf>
    <xf numFmtId="44" fontId="23" fillId="8" borderId="70" xfId="4" applyFont="1" applyFill="1" applyBorder="1" applyAlignment="1" applyProtection="1">
      <alignment wrapText="1"/>
    </xf>
    <xf numFmtId="44" fontId="23" fillId="7" borderId="70" xfId="4" applyFont="1" applyFill="1" applyBorder="1" applyAlignment="1" applyProtection="1">
      <alignment wrapText="1"/>
    </xf>
    <xf numFmtId="44" fontId="23" fillId="8" borderId="45" xfId="4" applyFont="1" applyFill="1" applyBorder="1" applyAlignment="1" applyProtection="1">
      <alignment wrapText="1"/>
    </xf>
    <xf numFmtId="44" fontId="23" fillId="8" borderId="8" xfId="4" applyFont="1" applyFill="1" applyBorder="1" applyAlignment="1" applyProtection="1">
      <alignment wrapText="1"/>
    </xf>
    <xf numFmtId="44" fontId="23" fillId="0" borderId="72" xfId="4" applyFont="1" applyFill="1" applyBorder="1" applyAlignment="1" applyProtection="1">
      <alignment wrapText="1"/>
    </xf>
    <xf numFmtId="44" fontId="23" fillId="0" borderId="73" xfId="4" applyFont="1" applyFill="1" applyBorder="1" applyAlignment="1" applyProtection="1">
      <alignment wrapText="1"/>
    </xf>
    <xf numFmtId="44" fontId="23" fillId="8" borderId="72" xfId="4" applyFont="1" applyFill="1" applyBorder="1" applyAlignment="1" applyProtection="1">
      <alignment wrapText="1"/>
    </xf>
    <xf numFmtId="44" fontId="23" fillId="8" borderId="73" xfId="4" applyFont="1" applyFill="1" applyBorder="1" applyAlignment="1" applyProtection="1">
      <alignment wrapText="1"/>
    </xf>
    <xf numFmtId="44" fontId="23" fillId="7" borderId="71" xfId="4" applyFont="1" applyFill="1" applyBorder="1" applyAlignment="1" applyProtection="1">
      <alignment wrapText="1"/>
    </xf>
    <xf numFmtId="44" fontId="23" fillId="7" borderId="33" xfId="4" applyFont="1" applyFill="1" applyBorder="1" applyAlignment="1" applyProtection="1">
      <alignment wrapText="1"/>
    </xf>
    <xf numFmtId="44" fontId="23" fillId="8" borderId="7" xfId="4" applyFont="1" applyFill="1" applyBorder="1" applyAlignment="1" applyProtection="1">
      <alignment wrapText="1"/>
    </xf>
    <xf numFmtId="44" fontId="23" fillId="0" borderId="74" xfId="4" applyFont="1" applyFill="1" applyBorder="1" applyAlignment="1" applyProtection="1">
      <alignment wrapText="1"/>
    </xf>
    <xf numFmtId="44" fontId="23" fillId="8" borderId="74" xfId="4" applyFont="1" applyFill="1" applyBorder="1" applyAlignment="1" applyProtection="1">
      <alignment wrapText="1"/>
    </xf>
    <xf numFmtId="44" fontId="23" fillId="7" borderId="12" xfId="4" applyFont="1" applyFill="1" applyBorder="1" applyAlignment="1" applyProtection="1">
      <alignment wrapText="1"/>
    </xf>
    <xf numFmtId="44" fontId="23" fillId="8" borderId="23" xfId="4" applyFont="1" applyFill="1" applyBorder="1" applyAlignment="1" applyProtection="1">
      <alignment wrapText="1"/>
    </xf>
    <xf numFmtId="0" fontId="5" fillId="3" borderId="3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3" fillId="0" borderId="56" xfId="2" applyFont="1" applyBorder="1" applyAlignment="1" applyProtection="1">
      <alignment horizontal="center" vertical="center" wrapText="1"/>
      <protection locked="0"/>
    </xf>
    <xf numFmtId="44" fontId="3" fillId="0" borderId="56" xfId="4" applyFont="1" applyFill="1" applyBorder="1" applyAlignment="1" applyProtection="1">
      <alignment horizontal="center" vertical="center" wrapText="1"/>
      <protection locked="0"/>
    </xf>
    <xf numFmtId="0" fontId="3" fillId="0" borderId="17" xfId="2" applyFont="1" applyBorder="1" applyAlignment="1">
      <alignment vertical="center" wrapText="1"/>
    </xf>
    <xf numFmtId="0" fontId="9" fillId="8" borderId="25" xfId="2" applyFont="1" applyFill="1" applyBorder="1" applyAlignment="1">
      <alignment vertical="center" wrapText="1"/>
    </xf>
    <xf numFmtId="0" fontId="3" fillId="8" borderId="56" xfId="2" applyFont="1" applyFill="1" applyBorder="1" applyAlignment="1" applyProtection="1">
      <alignment horizontal="center" vertical="center" wrapText="1"/>
      <protection locked="0"/>
    </xf>
    <xf numFmtId="44" fontId="3" fillId="8" borderId="56" xfId="4" applyFont="1" applyFill="1" applyBorder="1" applyAlignment="1" applyProtection="1">
      <alignment horizontal="center" vertical="center" wrapText="1"/>
      <protection locked="0"/>
    </xf>
    <xf numFmtId="44" fontId="3" fillId="0" borderId="64" xfId="4" applyFont="1" applyFill="1" applyBorder="1" applyAlignment="1" applyProtection="1">
      <alignment horizontal="center" vertical="center" wrapText="1"/>
    </xf>
    <xf numFmtId="44" fontId="3" fillId="0" borderId="65" xfId="4" applyFont="1" applyFill="1" applyBorder="1" applyAlignment="1" applyProtection="1">
      <alignment horizontal="center" vertical="center" wrapText="1"/>
    </xf>
    <xf numFmtId="44" fontId="3" fillId="0" borderId="63" xfId="4" applyFont="1" applyFill="1" applyBorder="1" applyAlignment="1" applyProtection="1">
      <alignment horizontal="center" vertical="center" wrapText="1"/>
    </xf>
    <xf numFmtId="44" fontId="3" fillId="8" borderId="64" xfId="4" applyFont="1" applyFill="1" applyBorder="1" applyAlignment="1" applyProtection="1">
      <alignment horizontal="center" vertical="center" wrapText="1"/>
    </xf>
    <xf numFmtId="44" fontId="3" fillId="8" borderId="65" xfId="4" applyFont="1" applyFill="1" applyBorder="1" applyAlignment="1" applyProtection="1">
      <alignment horizontal="center" vertical="center" wrapText="1"/>
    </xf>
    <xf numFmtId="44" fontId="3" fillId="8" borderId="63" xfId="4" applyFont="1" applyFill="1" applyBorder="1" applyAlignment="1" applyProtection="1">
      <alignment horizontal="center" vertical="center" wrapText="1"/>
    </xf>
    <xf numFmtId="0" fontId="10" fillId="0" borderId="56" xfId="2" applyFont="1" applyBorder="1" applyAlignment="1" applyProtection="1">
      <alignment horizontal="center" vertical="center" wrapText="1"/>
      <protection locked="0"/>
    </xf>
    <xf numFmtId="0" fontId="9" fillId="7" borderId="26" xfId="2" applyFont="1" applyFill="1" applyBorder="1" applyAlignment="1">
      <alignment vertical="center" wrapText="1"/>
    </xf>
    <xf numFmtId="0" fontId="10" fillId="0" borderId="51" xfId="2" applyFont="1" applyBorder="1" applyAlignment="1" applyProtection="1">
      <alignment horizontal="center" vertical="center" wrapText="1"/>
      <protection locked="0"/>
    </xf>
    <xf numFmtId="0" fontId="10" fillId="8" borderId="49" xfId="2" applyFont="1" applyFill="1" applyBorder="1" applyAlignment="1" applyProtection="1">
      <alignment horizontal="center" vertical="center" wrapText="1"/>
      <protection locked="0"/>
    </xf>
    <xf numFmtId="0" fontId="10" fillId="8" borderId="56" xfId="2" applyFont="1" applyFill="1" applyBorder="1" applyAlignment="1" applyProtection="1">
      <alignment horizontal="center" vertical="center" wrapText="1"/>
      <protection locked="0"/>
    </xf>
    <xf numFmtId="0" fontId="10" fillId="8" borderId="41" xfId="2" applyFont="1" applyFill="1" applyBorder="1" applyAlignment="1" applyProtection="1">
      <alignment horizontal="center" vertical="center" wrapText="1"/>
      <protection locked="0"/>
    </xf>
    <xf numFmtId="0" fontId="10" fillId="8" borderId="51" xfId="2" applyFont="1" applyFill="1" applyBorder="1" applyAlignment="1" applyProtection="1">
      <alignment horizontal="center" vertical="center" wrapText="1"/>
      <protection locked="0"/>
    </xf>
    <xf numFmtId="44" fontId="11" fillId="0" borderId="50" xfId="4" applyFont="1" applyFill="1" applyBorder="1" applyAlignment="1" applyProtection="1">
      <alignment horizontal="center" vertical="center" wrapText="1"/>
      <protection locked="0"/>
    </xf>
    <xf numFmtId="0" fontId="11" fillId="0" borderId="44" xfId="2" applyFont="1" applyBorder="1" applyAlignment="1" applyProtection="1">
      <alignment horizontal="center" vertical="center" wrapText="1"/>
      <protection locked="0"/>
    </xf>
    <xf numFmtId="0" fontId="11" fillId="0" borderId="8" xfId="2" applyFont="1" applyBorder="1" applyAlignment="1" applyProtection="1">
      <alignment horizontal="center" vertical="center" wrapText="1"/>
      <protection locked="0"/>
    </xf>
    <xf numFmtId="0" fontId="11" fillId="8" borderId="49" xfId="2" applyFont="1" applyFill="1" applyBorder="1" applyAlignment="1" applyProtection="1">
      <alignment horizontal="center" vertical="center" wrapText="1"/>
      <protection locked="0"/>
    </xf>
    <xf numFmtId="44" fontId="11" fillId="8" borderId="49" xfId="4" applyFont="1" applyFill="1" applyBorder="1" applyAlignment="1" applyProtection="1">
      <alignment horizontal="center" vertical="center" wrapText="1"/>
      <protection locked="0"/>
    </xf>
    <xf numFmtId="0" fontId="11" fillId="8" borderId="44" xfId="2" applyFont="1" applyFill="1" applyBorder="1" applyAlignment="1" applyProtection="1">
      <alignment horizontal="center" vertical="center" wrapText="1"/>
      <protection locked="0"/>
    </xf>
    <xf numFmtId="44" fontId="11" fillId="8" borderId="50" xfId="4" applyFont="1" applyFill="1" applyBorder="1" applyAlignment="1" applyProtection="1">
      <alignment horizontal="center" vertical="center" wrapText="1"/>
      <protection locked="0"/>
    </xf>
    <xf numFmtId="0" fontId="11" fillId="8" borderId="34" xfId="2" applyFont="1" applyFill="1" applyBorder="1" applyAlignment="1" applyProtection="1">
      <alignment horizontal="center" vertical="center" wrapText="1"/>
      <protection locked="0"/>
    </xf>
    <xf numFmtId="0" fontId="11" fillId="8" borderId="53" xfId="2" applyFont="1" applyFill="1" applyBorder="1" applyAlignment="1" applyProtection="1">
      <alignment horizontal="center" vertical="center" wrapText="1"/>
      <protection locked="0"/>
    </xf>
    <xf numFmtId="44" fontId="11" fillId="8" borderId="53" xfId="4" applyFont="1" applyFill="1" applyBorder="1" applyAlignment="1" applyProtection="1">
      <alignment horizontal="center" vertical="center" wrapText="1"/>
      <protection locked="0"/>
    </xf>
    <xf numFmtId="0" fontId="11" fillId="8" borderId="8" xfId="2" applyFont="1" applyFill="1" applyBorder="1" applyAlignment="1" applyProtection="1">
      <alignment horizontal="center" vertical="center" wrapText="1"/>
      <protection locked="0"/>
    </xf>
    <xf numFmtId="0" fontId="10" fillId="0" borderId="42" xfId="2" applyFont="1" applyBorder="1" applyAlignment="1" applyProtection="1">
      <alignment horizontal="center" vertical="center" wrapText="1"/>
      <protection locked="0"/>
    </xf>
    <xf numFmtId="0" fontId="10" fillId="9" borderId="17" xfId="2" applyFont="1" applyFill="1" applyBorder="1" applyAlignment="1">
      <alignment vertical="center" wrapText="1"/>
    </xf>
    <xf numFmtId="0" fontId="9" fillId="9" borderId="19" xfId="2" applyFont="1" applyFill="1" applyBorder="1" applyAlignment="1">
      <alignment vertical="center" wrapText="1"/>
    </xf>
    <xf numFmtId="0" fontId="10" fillId="0" borderId="26" xfId="2" applyFont="1" applyBorder="1" applyAlignment="1">
      <alignment vertical="center" wrapText="1"/>
    </xf>
    <xf numFmtId="0" fontId="9" fillId="0" borderId="17" xfId="2" applyFont="1" applyBorder="1" applyAlignment="1">
      <alignment vertical="center" wrapText="1"/>
    </xf>
    <xf numFmtId="0" fontId="10" fillId="0" borderId="50" xfId="2" applyFont="1" applyBorder="1" applyAlignment="1" applyProtection="1">
      <alignment horizontal="center" vertical="center" wrapText="1"/>
      <protection locked="0"/>
    </xf>
    <xf numFmtId="0" fontId="9" fillId="0" borderId="19" xfId="2" applyFont="1" applyBorder="1" applyAlignment="1">
      <alignment vertical="center" wrapText="1"/>
    </xf>
    <xf numFmtId="0" fontId="10" fillId="0" borderId="53" xfId="2" applyFont="1" applyBorder="1" applyAlignment="1" applyProtection="1">
      <alignment horizontal="center" vertical="center" wrapText="1"/>
      <protection locked="0"/>
    </xf>
    <xf numFmtId="44" fontId="12" fillId="0" borderId="34" xfId="4" applyFont="1" applyFill="1" applyBorder="1" applyAlignment="1" applyProtection="1">
      <alignment horizontal="center" vertical="center" wrapText="1"/>
    </xf>
    <xf numFmtId="0" fontId="3" fillId="8" borderId="18" xfId="0" applyFont="1" applyFill="1" applyBorder="1" applyAlignment="1" applyProtection="1">
      <alignment horizontal="center" vertical="center"/>
      <protection locked="0"/>
    </xf>
    <xf numFmtId="0" fontId="9" fillId="7" borderId="75" xfId="2" applyFont="1" applyFill="1" applyBorder="1" applyAlignment="1">
      <alignment vertical="center" wrapText="1"/>
    </xf>
    <xf numFmtId="0" fontId="9" fillId="7" borderId="45" xfId="2" applyFont="1" applyFill="1" applyBorder="1" applyAlignment="1">
      <alignment vertical="center" wrapText="1"/>
    </xf>
    <xf numFmtId="0" fontId="9" fillId="7" borderId="67" xfId="2" applyFont="1" applyFill="1" applyBorder="1" applyAlignment="1">
      <alignment vertical="center" wrapText="1"/>
    </xf>
    <xf numFmtId="44" fontId="12" fillId="0" borderId="37" xfId="4" applyFont="1" applyFill="1" applyBorder="1" applyAlignment="1" applyProtection="1">
      <alignment horizontal="center" vertical="center" wrapText="1"/>
    </xf>
    <xf numFmtId="44" fontId="12" fillId="0" borderId="6" xfId="4" applyFont="1" applyFill="1" applyBorder="1" applyAlignment="1" applyProtection="1">
      <alignment horizontal="center" vertical="center" wrapText="1"/>
    </xf>
    <xf numFmtId="44" fontId="12" fillId="0" borderId="80" xfId="4" applyFont="1" applyFill="1" applyBorder="1" applyAlignment="1" applyProtection="1">
      <alignment horizontal="center" vertical="center" wrapText="1"/>
    </xf>
    <xf numFmtId="44" fontId="12" fillId="0" borderId="81" xfId="4" applyFont="1" applyFill="1" applyBorder="1" applyAlignment="1" applyProtection="1">
      <alignment horizontal="center" vertical="center" wrapText="1"/>
    </xf>
    <xf numFmtId="44" fontId="12" fillId="8" borderId="74" xfId="4" applyFont="1" applyFill="1" applyBorder="1" applyAlignment="1" applyProtection="1">
      <alignment horizontal="center" vertical="center" wrapText="1"/>
    </xf>
    <xf numFmtId="44" fontId="12" fillId="8" borderId="13" xfId="4" applyFont="1" applyFill="1" applyBorder="1" applyAlignment="1" applyProtection="1">
      <alignment horizontal="center" vertical="center" wrapText="1"/>
    </xf>
    <xf numFmtId="44" fontId="12" fillId="8" borderId="25" xfId="4" applyFont="1" applyFill="1" applyBorder="1" applyAlignment="1" applyProtection="1">
      <alignment horizontal="center" vertical="center" wrapText="1"/>
    </xf>
    <xf numFmtId="44" fontId="12" fillId="0" borderId="27" xfId="4" applyFont="1" applyFill="1" applyBorder="1" applyAlignment="1" applyProtection="1">
      <alignment horizontal="center" vertical="center" wrapText="1"/>
    </xf>
    <xf numFmtId="44" fontId="12" fillId="0" borderId="17" xfId="4" applyFont="1" applyFill="1" applyBorder="1" applyAlignment="1" applyProtection="1">
      <alignment horizontal="center" vertical="center" wrapText="1"/>
    </xf>
    <xf numFmtId="44" fontId="12" fillId="0" borderId="15" xfId="4" applyFont="1" applyFill="1" applyBorder="1" applyAlignment="1" applyProtection="1">
      <alignment horizontal="center" vertical="center" wrapText="1"/>
    </xf>
    <xf numFmtId="44" fontId="12" fillId="0" borderId="19" xfId="4" applyFont="1" applyFill="1" applyBorder="1" applyAlignment="1" applyProtection="1">
      <alignment horizontal="center" vertical="center" wrapText="1"/>
    </xf>
    <xf numFmtId="44" fontId="12" fillId="0" borderId="70" xfId="4" applyFont="1" applyFill="1" applyBorder="1" applyAlignment="1" applyProtection="1">
      <alignment horizontal="center" vertical="center" wrapText="1"/>
    </xf>
    <xf numFmtId="44" fontId="12" fillId="0" borderId="76" xfId="4" applyFont="1" applyFill="1" applyBorder="1" applyAlignment="1" applyProtection="1">
      <alignment horizontal="center" vertical="center" wrapText="1"/>
    </xf>
    <xf numFmtId="44" fontId="12" fillId="8" borderId="10" xfId="4" applyFont="1" applyFill="1" applyBorder="1" applyAlignment="1" applyProtection="1">
      <alignment horizontal="center" vertical="center" wrapText="1"/>
    </xf>
    <xf numFmtId="44" fontId="12" fillId="8" borderId="83" xfId="4" applyFont="1" applyFill="1" applyBorder="1" applyAlignment="1" applyProtection="1">
      <alignment horizontal="center" vertical="center" wrapText="1"/>
    </xf>
    <xf numFmtId="44" fontId="12" fillId="0" borderId="35" xfId="4" applyFont="1" applyFill="1" applyBorder="1" applyAlignment="1" applyProtection="1">
      <alignment horizontal="center" vertical="center" wrapText="1"/>
    </xf>
    <xf numFmtId="44" fontId="12" fillId="0" borderId="26" xfId="4" applyFont="1" applyFill="1" applyBorder="1" applyAlignment="1" applyProtection="1">
      <alignment horizontal="center" vertical="center" wrapText="1"/>
    </xf>
    <xf numFmtId="44" fontId="12" fillId="0" borderId="16" xfId="4" applyFont="1" applyFill="1" applyBorder="1" applyAlignment="1" applyProtection="1">
      <alignment horizontal="center" vertical="center" wrapText="1"/>
    </xf>
    <xf numFmtId="44" fontId="12" fillId="0" borderId="18" xfId="4" applyFont="1" applyFill="1" applyBorder="1" applyAlignment="1" applyProtection="1">
      <alignment horizontal="center" vertical="center" wrapText="1"/>
    </xf>
    <xf numFmtId="44" fontId="10" fillId="0" borderId="77" xfId="4" applyFont="1" applyFill="1" applyBorder="1" applyAlignment="1" applyProtection="1">
      <alignment horizontal="center" vertical="center" wrapText="1"/>
    </xf>
    <xf numFmtId="44" fontId="10" fillId="0" borderId="61" xfId="4" applyFont="1" applyFill="1" applyBorder="1" applyAlignment="1" applyProtection="1">
      <alignment horizontal="center" vertical="center" wrapText="1"/>
    </xf>
    <xf numFmtId="44" fontId="10" fillId="0" borderId="62" xfId="4" applyFont="1" applyFill="1" applyBorder="1" applyAlignment="1" applyProtection="1">
      <alignment horizontal="center" vertical="center" wrapText="1"/>
    </xf>
    <xf numFmtId="44" fontId="10" fillId="8" borderId="77" xfId="4" applyFont="1" applyFill="1" applyBorder="1" applyAlignment="1" applyProtection="1">
      <alignment horizontal="center" vertical="center" wrapText="1"/>
    </xf>
    <xf numFmtId="44" fontId="10" fillId="8" borderId="61" xfId="4" applyFont="1" applyFill="1" applyBorder="1" applyAlignment="1" applyProtection="1">
      <alignment horizontal="center" vertical="center" wrapText="1"/>
    </xf>
    <xf numFmtId="44" fontId="10" fillId="8" borderId="62" xfId="4" applyFont="1" applyFill="1" applyBorder="1" applyAlignment="1" applyProtection="1">
      <alignment horizontal="center" vertical="center" wrapText="1"/>
    </xf>
    <xf numFmtId="44" fontId="11" fillId="0" borderId="64" xfId="4" applyFont="1" applyFill="1" applyBorder="1" applyAlignment="1" applyProtection="1">
      <alignment horizontal="center" vertical="center" wrapText="1"/>
    </xf>
    <xf numFmtId="44" fontId="11" fillId="0" borderId="65" xfId="4" applyFont="1" applyFill="1" applyBorder="1" applyAlignment="1" applyProtection="1">
      <alignment horizontal="center" vertical="center" wrapText="1"/>
    </xf>
    <xf numFmtId="44" fontId="11" fillId="0" borderId="63" xfId="4" applyFont="1" applyFill="1" applyBorder="1" applyAlignment="1" applyProtection="1">
      <alignment horizontal="center" vertical="center" wrapText="1"/>
    </xf>
    <xf numFmtId="44" fontId="11" fillId="8" borderId="64" xfId="4" applyFont="1" applyFill="1" applyBorder="1" applyAlignment="1" applyProtection="1">
      <alignment horizontal="center" vertical="center" wrapText="1"/>
    </xf>
    <xf numFmtId="44" fontId="11" fillId="8" borderId="65" xfId="4" applyFont="1" applyFill="1" applyBorder="1" applyAlignment="1" applyProtection="1">
      <alignment horizontal="center" vertical="center" wrapText="1"/>
    </xf>
    <xf numFmtId="44" fontId="11" fillId="8" borderId="63" xfId="4" applyFont="1" applyFill="1" applyBorder="1" applyAlignment="1" applyProtection="1">
      <alignment horizontal="center" vertical="center" wrapText="1"/>
    </xf>
    <xf numFmtId="0" fontId="9" fillId="8" borderId="67" xfId="2" applyFont="1" applyFill="1" applyBorder="1" applyAlignment="1">
      <alignment vertical="center" wrapText="1"/>
    </xf>
    <xf numFmtId="0" fontId="9" fillId="8" borderId="75" xfId="2" applyFont="1" applyFill="1" applyBorder="1" applyAlignment="1">
      <alignment vertical="center" wrapText="1"/>
    </xf>
    <xf numFmtId="0" fontId="9" fillId="8" borderId="45" xfId="2" applyFont="1" applyFill="1" applyBorder="1" applyAlignment="1">
      <alignment vertical="center" wrapText="1"/>
    </xf>
    <xf numFmtId="44" fontId="12" fillId="8" borderId="78" xfId="4" applyFont="1" applyFill="1" applyBorder="1" applyAlignment="1" applyProtection="1">
      <alignment horizontal="center" vertical="center" wrapText="1"/>
    </xf>
    <xf numFmtId="44" fontId="12" fillId="8" borderId="21" xfId="4" applyFont="1" applyFill="1" applyBorder="1" applyAlignment="1" applyProtection="1">
      <alignment horizontal="center" vertical="center" wrapText="1"/>
    </xf>
    <xf numFmtId="44" fontId="12" fillId="8" borderId="84" xfId="4" applyFont="1" applyFill="1" applyBorder="1" applyAlignment="1" applyProtection="1">
      <alignment horizontal="center" vertical="center" wrapText="1"/>
    </xf>
    <xf numFmtId="44" fontId="12" fillId="0" borderId="75" xfId="4" applyFont="1" applyFill="1" applyBorder="1" applyAlignment="1" applyProtection="1">
      <alignment horizontal="center" vertical="center" wrapText="1"/>
    </xf>
    <xf numFmtId="44" fontId="12" fillId="0" borderId="86" xfId="4" applyFont="1" applyFill="1" applyBorder="1" applyAlignment="1" applyProtection="1">
      <alignment horizontal="center" vertical="center"/>
    </xf>
    <xf numFmtId="44" fontId="12" fillId="0" borderId="36" xfId="4" applyFont="1" applyFill="1" applyBorder="1" applyAlignment="1" applyProtection="1">
      <alignment horizontal="center" vertical="center"/>
    </xf>
    <xf numFmtId="44" fontId="12" fillId="0" borderId="87" xfId="4" applyFont="1" applyFill="1" applyBorder="1" applyAlignment="1" applyProtection="1">
      <alignment horizontal="center" vertical="center"/>
    </xf>
    <xf numFmtId="44" fontId="12" fillId="8" borderId="73" xfId="4" applyFont="1" applyFill="1" applyBorder="1" applyAlignment="1" applyProtection="1">
      <alignment horizontal="center" vertical="center" wrapText="1"/>
    </xf>
    <xf numFmtId="44" fontId="3" fillId="8" borderId="82" xfId="4" applyFont="1" applyFill="1" applyBorder="1" applyAlignment="1" applyProtection="1">
      <alignment horizontal="center" vertical="center"/>
    </xf>
    <xf numFmtId="44" fontId="3" fillId="8" borderId="13" xfId="4" applyFont="1" applyFill="1" applyBorder="1" applyAlignment="1" applyProtection="1">
      <alignment horizontal="center" vertical="center"/>
    </xf>
    <xf numFmtId="44" fontId="12" fillId="8" borderId="34" xfId="4" applyFont="1" applyFill="1" applyBorder="1" applyAlignment="1" applyProtection="1">
      <alignment horizontal="center" vertical="center"/>
    </xf>
    <xf numFmtId="44" fontId="12" fillId="0" borderId="26" xfId="4" applyFont="1" applyFill="1" applyBorder="1" applyAlignment="1" applyProtection="1">
      <alignment horizontal="center" vertical="center"/>
    </xf>
    <xf numFmtId="44" fontId="12" fillId="0" borderId="17" xfId="4" applyFont="1" applyFill="1" applyBorder="1" applyAlignment="1" applyProtection="1">
      <alignment horizontal="center" vertical="center"/>
    </xf>
    <xf numFmtId="44" fontId="3" fillId="0" borderId="18" xfId="4" applyFont="1" applyFill="1" applyBorder="1" applyAlignment="1" applyProtection="1">
      <alignment horizontal="center" vertical="center"/>
    </xf>
    <xf numFmtId="44" fontId="12" fillId="0" borderId="19" xfId="4" applyFont="1" applyFill="1" applyBorder="1" applyAlignment="1" applyProtection="1">
      <alignment horizontal="center" vertical="center"/>
    </xf>
    <xf numFmtId="43" fontId="5" fillId="0" borderId="0" xfId="1" applyFont="1" applyFill="1" applyAlignment="1" applyProtection="1">
      <alignment vertical="center"/>
    </xf>
    <xf numFmtId="44" fontId="24" fillId="8" borderId="3" xfId="4" applyFont="1" applyFill="1" applyBorder="1" applyAlignment="1" applyProtection="1">
      <alignment vertical="center" wrapText="1"/>
    </xf>
    <xf numFmtId="44" fontId="24" fillId="8" borderId="4" xfId="4" applyFont="1" applyFill="1" applyBorder="1" applyAlignment="1" applyProtection="1">
      <alignment vertical="center" wrapText="1"/>
    </xf>
    <xf numFmtId="10" fontId="24" fillId="8" borderId="1" xfId="5" applyNumberFormat="1" applyFont="1" applyFill="1" applyBorder="1" applyAlignment="1">
      <alignment vertical="center" wrapText="1"/>
    </xf>
    <xf numFmtId="10" fontId="24" fillId="8" borderId="8" xfId="5" applyNumberFormat="1" applyFont="1" applyFill="1" applyBorder="1" applyAlignment="1">
      <alignment vertical="center" wrapText="1"/>
    </xf>
    <xf numFmtId="0" fontId="10" fillId="0" borderId="47" xfId="2" applyFont="1" applyBorder="1" applyAlignment="1" applyProtection="1">
      <alignment horizontal="center" vertical="center" wrapText="1"/>
      <protection locked="0"/>
    </xf>
    <xf numFmtId="0" fontId="10" fillId="0" borderId="55" xfId="2" applyFont="1" applyBorder="1" applyAlignment="1" applyProtection="1">
      <alignment horizontal="center" vertical="center" wrapText="1"/>
      <protection locked="0"/>
    </xf>
    <xf numFmtId="0" fontId="10" fillId="0" borderId="48" xfId="2" applyFont="1" applyBorder="1" applyAlignment="1" applyProtection="1">
      <alignment horizontal="center" vertical="center" wrapText="1"/>
      <protection locked="0"/>
    </xf>
    <xf numFmtId="0" fontId="10" fillId="0" borderId="85" xfId="2" applyFont="1" applyBorder="1" applyAlignment="1" applyProtection="1">
      <alignment horizontal="center" vertical="center" wrapText="1"/>
      <protection locked="0"/>
    </xf>
    <xf numFmtId="0" fontId="10" fillId="0" borderId="82" xfId="2" applyFont="1" applyBorder="1" applyAlignment="1" applyProtection="1">
      <alignment horizontal="center" vertical="center" wrapText="1"/>
      <protection locked="0"/>
    </xf>
    <xf numFmtId="0" fontId="10" fillId="0" borderId="16" xfId="2" applyFont="1" applyBorder="1" applyAlignment="1" applyProtection="1">
      <alignment horizontal="center" vertical="center" wrapText="1"/>
      <protection locked="0"/>
    </xf>
    <xf numFmtId="0" fontId="10" fillId="0" borderId="18" xfId="2" applyFont="1" applyBorder="1" applyAlignment="1" applyProtection="1">
      <alignment horizontal="center" vertical="center" wrapText="1"/>
      <protection locked="0"/>
    </xf>
    <xf numFmtId="0" fontId="10" fillId="8" borderId="47" xfId="2" applyFont="1" applyFill="1" applyBorder="1" applyAlignment="1" applyProtection="1">
      <alignment horizontal="center" vertical="center" wrapText="1"/>
      <protection locked="0"/>
    </xf>
    <xf numFmtId="0" fontId="10" fillId="8" borderId="48" xfId="2" applyFont="1" applyFill="1" applyBorder="1" applyAlignment="1" applyProtection="1">
      <alignment horizontal="center" vertical="center" wrapText="1"/>
      <protection locked="0"/>
    </xf>
    <xf numFmtId="0" fontId="10" fillId="8" borderId="52" xfId="2" applyFont="1" applyFill="1" applyBorder="1" applyAlignment="1" applyProtection="1">
      <alignment horizontal="center" vertical="center" wrapText="1"/>
      <protection locked="0"/>
    </xf>
    <xf numFmtId="0" fontId="10" fillId="0" borderId="52" xfId="2" applyFont="1" applyBorder="1" applyAlignment="1" applyProtection="1">
      <alignment horizontal="center" vertical="center" wrapText="1"/>
      <protection locked="0"/>
    </xf>
    <xf numFmtId="0" fontId="12" fillId="0" borderId="13" xfId="2" applyFont="1" applyBorder="1" applyAlignment="1">
      <alignment horizontal="center" vertical="center" wrapText="1"/>
    </xf>
    <xf numFmtId="0" fontId="12" fillId="0" borderId="80" xfId="2" applyFont="1" applyBorder="1" applyAlignment="1">
      <alignment horizontal="center" vertical="center" wrapText="1"/>
    </xf>
    <xf numFmtId="0" fontId="12" fillId="8" borderId="27" xfId="2" applyFont="1" applyFill="1" applyBorder="1" applyAlignment="1">
      <alignment horizontal="center" vertical="center" wrapText="1"/>
    </xf>
    <xf numFmtId="0" fontId="12" fillId="8" borderId="12" xfId="2" applyFont="1" applyFill="1" applyBorder="1" applyAlignment="1">
      <alignment horizontal="center" vertical="center" wrapText="1"/>
    </xf>
    <xf numFmtId="0" fontId="12" fillId="8" borderId="15" xfId="2" applyFont="1" applyFill="1" applyBorder="1" applyAlignment="1">
      <alignment horizontal="center" vertical="center" wrapText="1"/>
    </xf>
    <xf numFmtId="0" fontId="12" fillId="0" borderId="12" xfId="2" applyFont="1" applyBorder="1" applyAlignment="1">
      <alignment horizontal="center" vertical="center" wrapText="1"/>
    </xf>
    <xf numFmtId="0" fontId="12" fillId="0" borderId="15" xfId="2" applyFont="1" applyBorder="1" applyAlignment="1">
      <alignment horizontal="center" vertical="center" wrapText="1"/>
    </xf>
    <xf numFmtId="0" fontId="12" fillId="9" borderId="13" xfId="2" applyFont="1" applyFill="1" applyBorder="1" applyAlignment="1">
      <alignment horizontal="center" vertical="center" wrapText="1"/>
    </xf>
    <xf numFmtId="0" fontId="12" fillId="9" borderId="12" xfId="2" applyFont="1" applyFill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8" borderId="27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44" fontId="12" fillId="8" borderId="12" xfId="4" applyFont="1" applyFill="1" applyBorder="1" applyAlignment="1" applyProtection="1">
      <alignment vertical="center"/>
    </xf>
    <xf numFmtId="44" fontId="12" fillId="8" borderId="33" xfId="4" applyFont="1" applyFill="1" applyBorder="1" applyAlignment="1" applyProtection="1">
      <alignment horizontal="center" vertical="center"/>
    </xf>
    <xf numFmtId="44" fontId="3" fillId="8" borderId="16" xfId="4" applyFont="1" applyFill="1" applyBorder="1" applyAlignment="1" applyProtection="1">
      <alignment horizontal="center" vertical="center"/>
    </xf>
    <xf numFmtId="44" fontId="3" fillId="8" borderId="12" xfId="4" applyFont="1" applyFill="1" applyBorder="1" applyAlignment="1" applyProtection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44" fontId="12" fillId="8" borderId="15" xfId="4" applyFont="1" applyFill="1" applyBorder="1" applyAlignment="1" applyProtection="1">
      <alignment vertical="center"/>
    </xf>
    <xf numFmtId="44" fontId="12" fillId="8" borderId="54" xfId="4" applyFont="1" applyFill="1" applyBorder="1" applyAlignment="1" applyProtection="1">
      <alignment horizontal="center" vertical="center"/>
    </xf>
    <xf numFmtId="44" fontId="3" fillId="8" borderId="18" xfId="4" applyFont="1" applyFill="1" applyBorder="1" applyAlignment="1" applyProtection="1">
      <alignment horizontal="center" vertical="center"/>
    </xf>
    <xf numFmtId="44" fontId="3" fillId="8" borderId="15" xfId="4" applyFont="1" applyFill="1" applyBorder="1" applyAlignment="1" applyProtection="1">
      <alignment horizontal="center" vertical="center"/>
    </xf>
    <xf numFmtId="0" fontId="5" fillId="8" borderId="76" xfId="0" applyFont="1" applyFill="1" applyBorder="1" applyAlignment="1">
      <alignment horizontal="right" vertical="center"/>
    </xf>
    <xf numFmtId="44" fontId="8" fillId="8" borderId="22" xfId="4" applyFont="1" applyFill="1" applyBorder="1" applyAlignment="1" applyProtection="1">
      <alignment horizontal="left" vertical="center" wrapText="1"/>
    </xf>
    <xf numFmtId="0" fontId="5" fillId="0" borderId="76" xfId="0" applyFont="1" applyBorder="1" applyAlignment="1">
      <alignment horizontal="right" vertical="center"/>
    </xf>
    <xf numFmtId="44" fontId="8" fillId="0" borderId="22" xfId="4" applyFont="1" applyFill="1" applyBorder="1" applyAlignment="1" applyProtection="1">
      <alignment horizontal="left" vertical="center" wrapText="1"/>
    </xf>
    <xf numFmtId="0" fontId="10" fillId="8" borderId="26" xfId="2" applyFont="1" applyFill="1" applyBorder="1" applyAlignment="1">
      <alignment vertical="center" wrapText="1"/>
    </xf>
    <xf numFmtId="0" fontId="10" fillId="8" borderId="17" xfId="2" applyFont="1" applyFill="1" applyBorder="1" applyAlignment="1">
      <alignment vertical="center" wrapText="1"/>
    </xf>
    <xf numFmtId="0" fontId="9" fillId="8" borderId="19" xfId="2" applyFont="1" applyFill="1" applyBorder="1" applyAlignment="1">
      <alignment vertical="center" wrapText="1"/>
    </xf>
    <xf numFmtId="0" fontId="5" fillId="7" borderId="76" xfId="0" applyFont="1" applyFill="1" applyBorder="1" applyAlignment="1">
      <alignment horizontal="right" vertical="center"/>
    </xf>
    <xf numFmtId="0" fontId="9" fillId="0" borderId="26" xfId="2" applyFont="1" applyBorder="1" applyAlignment="1">
      <alignment vertical="center" wrapText="1"/>
    </xf>
    <xf numFmtId="0" fontId="10" fillId="6" borderId="17" xfId="2" applyFont="1" applyFill="1" applyBorder="1" applyAlignment="1">
      <alignment vertical="center" wrapText="1"/>
    </xf>
    <xf numFmtId="0" fontId="9" fillId="6" borderId="19" xfId="2" applyFont="1" applyFill="1" applyBorder="1" applyAlignment="1">
      <alignment vertical="center" wrapText="1"/>
    </xf>
    <xf numFmtId="0" fontId="0" fillId="0" borderId="0" xfId="0" pivotButton="1"/>
    <xf numFmtId="10" fontId="29" fillId="11" borderId="88" xfId="5" applyNumberFormat="1" applyFont="1" applyFill="1" applyBorder="1" applyAlignment="1">
      <alignment horizontal="center"/>
    </xf>
    <xf numFmtId="167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0" fillId="0" borderId="58" xfId="0" applyBorder="1" applyAlignment="1">
      <alignment horizontal="justify" vertical="top" wrapText="1"/>
    </xf>
    <xf numFmtId="0" fontId="0" fillId="0" borderId="6" xfId="0" applyBorder="1" applyAlignment="1">
      <alignment horizontal="justify" vertical="top" wrapText="1"/>
    </xf>
    <xf numFmtId="0" fontId="0" fillId="0" borderId="5" xfId="0" applyBorder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0" fillId="0" borderId="6" xfId="0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/>
    </xf>
    <xf numFmtId="0" fontId="20" fillId="3" borderId="3" xfId="0" applyFont="1" applyFill="1" applyBorder="1" applyAlignment="1">
      <alignment horizontal="center" vertical="center"/>
    </xf>
    <xf numFmtId="0" fontId="20" fillId="3" borderId="4" xfId="0" applyFont="1" applyFill="1" applyBorder="1" applyAlignment="1">
      <alignment horizontal="center" vertical="center"/>
    </xf>
    <xf numFmtId="0" fontId="20" fillId="3" borderId="5" xfId="0" applyFont="1" applyFill="1" applyBorder="1" applyAlignment="1">
      <alignment horizontal="center" vertical="center"/>
    </xf>
    <xf numFmtId="0" fontId="20" fillId="3" borderId="0" xfId="0" applyFont="1" applyFill="1" applyAlignment="1">
      <alignment horizontal="center" vertical="center"/>
    </xf>
    <xf numFmtId="0" fontId="20" fillId="3" borderId="6" xfId="0" applyFont="1" applyFill="1" applyBorder="1" applyAlignment="1">
      <alignment horizontal="center" vertical="center"/>
    </xf>
    <xf numFmtId="0" fontId="0" fillId="0" borderId="2" xfId="0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0" fontId="0" fillId="0" borderId="5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0" fillId="3" borderId="7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20" fillId="3" borderId="8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justify" vertical="center" wrapText="1"/>
    </xf>
    <xf numFmtId="0" fontId="0" fillId="0" borderId="1" xfId="0" applyFill="1" applyBorder="1" applyAlignment="1">
      <alignment horizontal="justify" vertical="center" wrapText="1"/>
    </xf>
    <xf numFmtId="0" fontId="0" fillId="0" borderId="8" xfId="0" applyFill="1" applyBorder="1" applyAlignment="1">
      <alignment horizontal="justify" vertical="center" wrapText="1"/>
    </xf>
    <xf numFmtId="0" fontId="0" fillId="0" borderId="67" xfId="0" applyBorder="1" applyAlignment="1">
      <alignment horizontal="justify" vertical="center" wrapText="1"/>
    </xf>
    <xf numFmtId="0" fontId="0" fillId="0" borderId="44" xfId="0" applyBorder="1" applyAlignment="1">
      <alignment horizontal="justify" vertical="center" wrapText="1"/>
    </xf>
    <xf numFmtId="0" fontId="9" fillId="0" borderId="28" xfId="2" applyFont="1" applyBorder="1" applyAlignment="1">
      <alignment horizontal="center" vertical="center" wrapText="1"/>
    </xf>
    <xf numFmtId="0" fontId="21" fillId="8" borderId="11" xfId="0" applyFont="1" applyFill="1" applyBorder="1" applyAlignment="1">
      <alignment horizontal="center" vertical="center" wrapText="1"/>
    </xf>
    <xf numFmtId="0" fontId="21" fillId="8" borderId="14" xfId="0" applyFont="1" applyFill="1" applyBorder="1" applyAlignment="1">
      <alignment horizontal="center" vertical="center" wrapText="1"/>
    </xf>
    <xf numFmtId="0" fontId="18" fillId="0" borderId="45" xfId="0" applyFont="1" applyBorder="1" applyAlignment="1">
      <alignment horizontal="left" vertical="top" wrapText="1"/>
    </xf>
    <xf numFmtId="0" fontId="18" fillId="0" borderId="8" xfId="0" applyFont="1" applyBorder="1" applyAlignment="1">
      <alignment horizontal="left" vertical="top" wrapText="1"/>
    </xf>
    <xf numFmtId="0" fontId="5" fillId="0" borderId="2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8" borderId="20" xfId="0" applyFont="1" applyFill="1" applyBorder="1" applyAlignment="1">
      <alignment horizontal="center" vertical="center"/>
    </xf>
    <xf numFmtId="0" fontId="5" fillId="8" borderId="11" xfId="0" applyFont="1" applyFill="1" applyBorder="1" applyAlignment="1">
      <alignment horizontal="center" vertical="center"/>
    </xf>
    <xf numFmtId="0" fontId="5" fillId="8" borderId="1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9" fillId="0" borderId="57" xfId="2" applyFont="1" applyBorder="1" applyAlignment="1" applyProtection="1">
      <alignment horizontal="center" vertical="center" wrapText="1"/>
      <protection locked="0"/>
    </xf>
    <xf numFmtId="0" fontId="9" fillId="0" borderId="43" xfId="2" applyFont="1" applyBorder="1" applyAlignment="1" applyProtection="1">
      <alignment horizontal="center" vertical="center" wrapText="1"/>
      <protection locked="0"/>
    </xf>
    <xf numFmtId="0" fontId="9" fillId="0" borderId="58" xfId="2" applyFont="1" applyBorder="1" applyAlignment="1" applyProtection="1">
      <alignment horizontal="center" vertical="center" wrapText="1"/>
      <protection locked="0"/>
    </xf>
    <xf numFmtId="0" fontId="9" fillId="0" borderId="37" xfId="2" applyFont="1" applyBorder="1" applyAlignment="1" applyProtection="1">
      <alignment horizontal="center" vertical="center" wrapText="1"/>
      <protection locked="0"/>
    </xf>
    <xf numFmtId="0" fontId="9" fillId="8" borderId="57" xfId="2" applyFont="1" applyFill="1" applyBorder="1" applyAlignment="1" applyProtection="1">
      <alignment horizontal="center" vertical="center" wrapText="1"/>
      <protection locked="0"/>
    </xf>
    <xf numFmtId="0" fontId="9" fillId="8" borderId="43" xfId="2" applyFont="1" applyFill="1" applyBorder="1" applyAlignment="1" applyProtection="1">
      <alignment horizontal="center" vertical="center" wrapText="1"/>
      <protection locked="0"/>
    </xf>
    <xf numFmtId="0" fontId="9" fillId="8" borderId="58" xfId="2" applyFont="1" applyFill="1" applyBorder="1" applyAlignment="1" applyProtection="1">
      <alignment horizontal="center" vertical="center" wrapText="1"/>
      <protection locked="0"/>
    </xf>
    <xf numFmtId="0" fontId="9" fillId="8" borderId="37" xfId="2" applyFont="1" applyFill="1" applyBorder="1" applyAlignment="1" applyProtection="1">
      <alignment horizontal="center" vertical="center" wrapText="1"/>
      <protection locked="0"/>
    </xf>
    <xf numFmtId="0" fontId="2" fillId="10" borderId="24" xfId="0" applyFont="1" applyFill="1" applyBorder="1" applyAlignment="1">
      <alignment horizontal="center" vertical="center" wrapText="1"/>
    </xf>
    <xf numFmtId="0" fontId="2" fillId="10" borderId="28" xfId="0" applyFont="1" applyFill="1" applyBorder="1" applyAlignment="1">
      <alignment horizontal="center" vertical="center" wrapText="1"/>
    </xf>
    <xf numFmtId="0" fontId="2" fillId="10" borderId="29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7" borderId="20" xfId="0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center" vertical="center"/>
    </xf>
    <xf numFmtId="0" fontId="5" fillId="7" borderId="14" xfId="0" applyFont="1" applyFill="1" applyBorder="1" applyAlignment="1">
      <alignment horizontal="center" vertical="center"/>
    </xf>
    <xf numFmtId="0" fontId="9" fillId="5" borderId="57" xfId="2" applyFont="1" applyFill="1" applyBorder="1" applyAlignment="1" applyProtection="1">
      <alignment horizontal="center" vertical="center" wrapText="1"/>
      <protection locked="0"/>
    </xf>
    <xf numFmtId="0" fontId="9" fillId="5" borderId="43" xfId="2" applyFont="1" applyFill="1" applyBorder="1" applyAlignment="1" applyProtection="1">
      <alignment horizontal="center" vertical="center" wrapText="1"/>
      <protection locked="0"/>
    </xf>
    <xf numFmtId="0" fontId="9" fillId="5" borderId="58" xfId="2" applyFont="1" applyFill="1" applyBorder="1" applyAlignment="1" applyProtection="1">
      <alignment horizontal="center" vertical="center" wrapText="1"/>
      <protection locked="0"/>
    </xf>
    <xf numFmtId="0" fontId="9" fillId="5" borderId="37" xfId="2" applyFont="1" applyFill="1" applyBorder="1" applyAlignment="1" applyProtection="1">
      <alignment horizontal="center" vertical="center" wrapText="1"/>
      <protection locked="0"/>
    </xf>
    <xf numFmtId="0" fontId="9" fillId="5" borderId="75" xfId="2" applyFont="1" applyFill="1" applyBorder="1" applyAlignment="1" applyProtection="1">
      <alignment horizontal="center" vertical="center" wrapText="1"/>
      <protection locked="0"/>
    </xf>
    <xf numFmtId="0" fontId="9" fillId="5" borderId="69" xfId="2" applyFont="1" applyFill="1" applyBorder="1" applyAlignment="1" applyProtection="1">
      <alignment horizontal="center" vertical="center" wrapText="1"/>
      <protection locked="0"/>
    </xf>
    <xf numFmtId="0" fontId="9" fillId="9" borderId="57" xfId="2" applyFont="1" applyFill="1" applyBorder="1" applyAlignment="1" applyProtection="1">
      <alignment horizontal="center" vertical="center" wrapText="1"/>
      <protection locked="0"/>
    </xf>
    <xf numFmtId="0" fontId="9" fillId="9" borderId="43" xfId="2" applyFont="1" applyFill="1" applyBorder="1" applyAlignment="1" applyProtection="1">
      <alignment horizontal="center" vertical="center" wrapText="1"/>
      <protection locked="0"/>
    </xf>
    <xf numFmtId="0" fontId="9" fillId="9" borderId="58" xfId="2" applyFont="1" applyFill="1" applyBorder="1" applyAlignment="1" applyProtection="1">
      <alignment horizontal="center" vertical="center" wrapText="1"/>
      <protection locked="0"/>
    </xf>
    <xf numFmtId="0" fontId="9" fillId="9" borderId="37" xfId="2" applyFont="1" applyFill="1" applyBorder="1" applyAlignment="1" applyProtection="1">
      <alignment horizontal="center" vertical="center" wrapText="1"/>
      <protection locked="0"/>
    </xf>
    <xf numFmtId="0" fontId="9" fillId="9" borderId="75" xfId="2" applyFont="1" applyFill="1" applyBorder="1" applyAlignment="1" applyProtection="1">
      <alignment horizontal="center" vertical="center" wrapText="1"/>
      <protection locked="0"/>
    </xf>
    <xf numFmtId="0" fontId="9" fillId="9" borderId="69" xfId="2" applyFont="1" applyFill="1" applyBorder="1" applyAlignment="1" applyProtection="1">
      <alignment horizontal="center" vertical="center" wrapText="1"/>
      <protection locked="0"/>
    </xf>
    <xf numFmtId="0" fontId="5" fillId="2" borderId="32" xfId="0" applyFont="1" applyFill="1" applyBorder="1" applyAlignment="1">
      <alignment horizontal="center" vertical="center" wrapText="1"/>
    </xf>
    <xf numFmtId="0" fontId="2" fillId="10" borderId="4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5" fillId="8" borderId="35" xfId="0" applyFont="1" applyFill="1" applyBorder="1" applyAlignment="1">
      <alignment horizontal="center" vertical="center"/>
    </xf>
    <xf numFmtId="0" fontId="5" fillId="8" borderId="16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9" fillId="9" borderId="67" xfId="2" applyFont="1" applyFill="1" applyBorder="1" applyAlignment="1" applyProtection="1">
      <alignment horizontal="center" vertical="center" wrapText="1"/>
      <protection locked="0"/>
    </xf>
    <xf numFmtId="0" fontId="9" fillId="9" borderId="78" xfId="2" applyFont="1" applyFill="1" applyBorder="1" applyAlignment="1" applyProtection="1">
      <alignment horizontal="center" vertical="center" wrapText="1"/>
      <protection locked="0"/>
    </xf>
    <xf numFmtId="0" fontId="9" fillId="9" borderId="70" xfId="2" applyFont="1" applyFill="1" applyBorder="1" applyAlignment="1" applyProtection="1">
      <alignment horizontal="center" vertical="center" wrapText="1"/>
      <protection locked="0"/>
    </xf>
    <xf numFmtId="0" fontId="9" fillId="9" borderId="21" xfId="2" applyFont="1" applyFill="1" applyBorder="1" applyAlignment="1" applyProtection="1">
      <alignment horizontal="center" vertical="center" wrapText="1"/>
      <protection locked="0"/>
    </xf>
    <xf numFmtId="0" fontId="5" fillId="7" borderId="35" xfId="0" applyFont="1" applyFill="1" applyBorder="1" applyAlignment="1">
      <alignment horizontal="center" vertical="center"/>
    </xf>
    <xf numFmtId="0" fontId="5" fillId="7" borderId="16" xfId="0" applyFont="1" applyFill="1" applyBorder="1" applyAlignment="1">
      <alignment horizontal="center" vertical="center"/>
    </xf>
    <xf numFmtId="0" fontId="5" fillId="7" borderId="18" xfId="0" applyFont="1" applyFill="1" applyBorder="1" applyAlignment="1">
      <alignment horizontal="center" vertical="center"/>
    </xf>
    <xf numFmtId="0" fontId="9" fillId="5" borderId="67" xfId="2" applyFont="1" applyFill="1" applyBorder="1" applyAlignment="1" applyProtection="1">
      <alignment horizontal="center" vertical="center" wrapText="1"/>
      <protection locked="0"/>
    </xf>
    <xf numFmtId="0" fontId="9" fillId="5" borderId="78" xfId="2" applyFont="1" applyFill="1" applyBorder="1" applyAlignment="1" applyProtection="1">
      <alignment horizontal="center" vertical="center" wrapText="1"/>
      <protection locked="0"/>
    </xf>
    <xf numFmtId="0" fontId="9" fillId="5" borderId="70" xfId="2" applyFont="1" applyFill="1" applyBorder="1" applyAlignment="1" applyProtection="1">
      <alignment horizontal="center" vertical="center" wrapText="1"/>
      <protection locked="0"/>
    </xf>
    <xf numFmtId="0" fontId="9" fillId="5" borderId="21" xfId="2" applyFont="1" applyFill="1" applyBorder="1" applyAlignment="1" applyProtection="1">
      <alignment horizontal="center" vertical="center" wrapText="1"/>
      <protection locked="0"/>
    </xf>
    <xf numFmtId="0" fontId="9" fillId="8" borderId="67" xfId="2" applyFont="1" applyFill="1" applyBorder="1" applyAlignment="1" applyProtection="1">
      <alignment horizontal="center" vertical="center" wrapText="1"/>
      <protection locked="0"/>
    </xf>
    <xf numFmtId="0" fontId="9" fillId="8" borderId="78" xfId="2" applyFont="1" applyFill="1" applyBorder="1" applyAlignment="1" applyProtection="1">
      <alignment horizontal="center" vertical="center" wrapText="1"/>
      <protection locked="0"/>
    </xf>
    <xf numFmtId="0" fontId="9" fillId="8" borderId="70" xfId="2" applyFont="1" applyFill="1" applyBorder="1" applyAlignment="1" applyProtection="1">
      <alignment horizontal="center" vertical="center" wrapText="1"/>
      <protection locked="0"/>
    </xf>
    <xf numFmtId="0" fontId="9" fillId="8" borderId="21" xfId="2" applyFont="1" applyFill="1" applyBorder="1" applyAlignment="1" applyProtection="1">
      <alignment horizontal="center" vertical="center" wrapText="1"/>
      <protection locked="0"/>
    </xf>
    <xf numFmtId="0" fontId="5" fillId="0" borderId="3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9" fillId="0" borderId="67" xfId="2" applyFont="1" applyBorder="1" applyAlignment="1" applyProtection="1">
      <alignment horizontal="center" vertical="center" wrapText="1"/>
      <protection locked="0"/>
    </xf>
    <xf numFmtId="0" fontId="9" fillId="0" borderId="78" xfId="2" applyFont="1" applyBorder="1" applyAlignment="1" applyProtection="1">
      <alignment horizontal="center" vertical="center" wrapText="1"/>
      <protection locked="0"/>
    </xf>
    <xf numFmtId="0" fontId="9" fillId="0" borderId="70" xfId="2" applyFont="1" applyBorder="1" applyAlignment="1" applyProtection="1">
      <alignment horizontal="center" vertical="center" wrapText="1"/>
      <protection locked="0"/>
    </xf>
    <xf numFmtId="0" fontId="9" fillId="0" borderId="21" xfId="2" applyFont="1" applyBorder="1" applyAlignment="1" applyProtection="1">
      <alignment horizontal="center" vertical="center" wrapText="1"/>
      <protection locked="0"/>
    </xf>
    <xf numFmtId="0" fontId="5" fillId="7" borderId="5" xfId="0" applyFont="1" applyFill="1" applyBorder="1" applyAlignment="1">
      <alignment horizontal="center" vertical="center"/>
    </xf>
    <xf numFmtId="0" fontId="5" fillId="7" borderId="7" xfId="0" applyFont="1" applyFill="1" applyBorder="1" applyAlignment="1">
      <alignment horizontal="center" vertical="center"/>
    </xf>
    <xf numFmtId="0" fontId="27" fillId="4" borderId="7" xfId="2" applyFont="1" applyFill="1" applyBorder="1" applyAlignment="1">
      <alignment horizontal="center" vertical="center" wrapText="1"/>
    </xf>
    <xf numFmtId="0" fontId="27" fillId="4" borderId="68" xfId="2" applyFont="1" applyFill="1" applyBorder="1" applyAlignment="1">
      <alignment horizontal="center" vertical="center" wrapText="1"/>
    </xf>
    <xf numFmtId="0" fontId="27" fillId="4" borderId="2" xfId="2" applyFont="1" applyFill="1" applyBorder="1" applyAlignment="1">
      <alignment horizontal="center" vertical="center" wrapText="1"/>
    </xf>
    <xf numFmtId="0" fontId="27" fillId="4" borderId="43" xfId="2" applyFont="1" applyFill="1" applyBorder="1" applyAlignment="1">
      <alignment horizontal="center" vertical="center" wrapText="1"/>
    </xf>
    <xf numFmtId="0" fontId="2" fillId="10" borderId="2" xfId="0" applyFont="1" applyFill="1" applyBorder="1" applyAlignment="1">
      <alignment horizontal="center" vertical="center" wrapText="1"/>
    </xf>
    <xf numFmtId="0" fontId="2" fillId="10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4" borderId="10" xfId="2" applyFont="1" applyFill="1" applyBorder="1" applyAlignment="1">
      <alignment horizontal="center" vertical="center" wrapText="1"/>
    </xf>
    <xf numFmtId="0" fontId="2" fillId="4" borderId="11" xfId="2" applyFont="1" applyFill="1" applyBorder="1" applyAlignment="1">
      <alignment horizontal="center" vertical="center" wrapText="1"/>
    </xf>
    <xf numFmtId="0" fontId="2" fillId="4" borderId="14" xfId="2" applyFont="1" applyFill="1" applyBorder="1" applyAlignment="1">
      <alignment horizontal="center" vertical="center" wrapText="1"/>
    </xf>
    <xf numFmtId="0" fontId="2" fillId="3" borderId="79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20" xfId="0" applyFont="1" applyFill="1" applyBorder="1" applyAlignment="1">
      <alignment horizontal="center" vertical="center" wrapText="1"/>
    </xf>
    <xf numFmtId="0" fontId="2" fillId="3" borderId="82" xfId="0" applyFont="1" applyFill="1" applyBorder="1" applyAlignment="1">
      <alignment horizontal="center" vertical="center" wrapText="1"/>
    </xf>
    <xf numFmtId="0" fontId="5" fillId="3" borderId="43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69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0" fillId="10" borderId="2" xfId="0" applyFill="1" applyBorder="1" applyAlignment="1">
      <alignment horizontal="center" wrapText="1"/>
    </xf>
    <xf numFmtId="0" fontId="0" fillId="10" borderId="3" xfId="0" applyFill="1" applyBorder="1" applyAlignment="1">
      <alignment horizontal="center" wrapText="1"/>
    </xf>
    <xf numFmtId="0" fontId="0" fillId="10" borderId="4" xfId="0" applyFill="1" applyBorder="1" applyAlignment="1">
      <alignment horizontal="center" wrapText="1"/>
    </xf>
    <xf numFmtId="0" fontId="0" fillId="10" borderId="5" xfId="0" applyFill="1" applyBorder="1" applyAlignment="1">
      <alignment horizontal="center" wrapText="1"/>
    </xf>
    <xf numFmtId="0" fontId="0" fillId="10" borderId="0" xfId="0" applyFill="1" applyBorder="1" applyAlignment="1">
      <alignment horizontal="center" wrapText="1"/>
    </xf>
    <xf numFmtId="0" fontId="0" fillId="10" borderId="6" xfId="0" applyFill="1" applyBorder="1" applyAlignment="1">
      <alignment horizontal="center" wrapText="1"/>
    </xf>
    <xf numFmtId="0" fontId="0" fillId="10" borderId="7" xfId="0" applyFill="1" applyBorder="1" applyAlignment="1">
      <alignment horizontal="center" wrapText="1"/>
    </xf>
    <xf numFmtId="0" fontId="0" fillId="10" borderId="1" xfId="0" applyFill="1" applyBorder="1" applyAlignment="1">
      <alignment horizontal="center" wrapText="1"/>
    </xf>
    <xf numFmtId="0" fontId="0" fillId="10" borderId="8" xfId="0" applyFill="1" applyBorder="1" applyAlignment="1">
      <alignment horizontal="center" wrapText="1"/>
    </xf>
    <xf numFmtId="0" fontId="2" fillId="3" borderId="88" xfId="0" applyFont="1" applyFill="1" applyBorder="1" applyAlignment="1">
      <alignment horizontal="center" vertical="center"/>
    </xf>
    <xf numFmtId="0" fontId="2" fillId="3" borderId="88" xfId="0" applyFont="1" applyFill="1" applyBorder="1" applyAlignment="1">
      <alignment horizontal="center" vertical="center" wrapText="1"/>
    </xf>
    <xf numFmtId="0" fontId="5" fillId="2" borderId="88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left" vertical="center"/>
    </xf>
    <xf numFmtId="0" fontId="5" fillId="3" borderId="32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/>
    </xf>
    <xf numFmtId="0" fontId="2" fillId="3" borderId="30" xfId="0" applyFont="1" applyFill="1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3" fillId="8" borderId="20" xfId="0" applyFont="1" applyFill="1" applyBorder="1" applyAlignment="1">
      <alignment vertical="center" wrapText="1"/>
    </xf>
    <xf numFmtId="0" fontId="3" fillId="8" borderId="11" xfId="0" applyFont="1" applyFill="1" applyBorder="1" applyAlignment="1">
      <alignment vertical="center" wrapText="1"/>
    </xf>
    <xf numFmtId="0" fontId="3" fillId="8" borderId="14" xfId="0" applyFont="1" applyFill="1" applyBorder="1" applyAlignment="1">
      <alignment vertical="center" wrapText="1"/>
    </xf>
    <xf numFmtId="0" fontId="9" fillId="9" borderId="35" xfId="2" applyFont="1" applyFill="1" applyBorder="1" applyAlignment="1">
      <alignment vertical="center" wrapText="1"/>
    </xf>
    <xf numFmtId="0" fontId="9" fillId="9" borderId="16" xfId="2" applyFont="1" applyFill="1" applyBorder="1" applyAlignment="1">
      <alignment vertical="center" wrapText="1"/>
    </xf>
    <xf numFmtId="0" fontId="9" fillId="9" borderId="10" xfId="2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9" fillId="5" borderId="11" xfId="2" applyFont="1" applyFill="1" applyBorder="1" applyAlignment="1">
      <alignment vertical="center" wrapText="1"/>
    </xf>
    <xf numFmtId="0" fontId="9" fillId="5" borderId="14" xfId="2" applyFont="1" applyFill="1" applyBorder="1" applyAlignment="1">
      <alignment vertical="center" wrapText="1"/>
    </xf>
    <xf numFmtId="0" fontId="9" fillId="9" borderId="20" xfId="2" applyFont="1" applyFill="1" applyBorder="1" applyAlignment="1">
      <alignment horizontal="left" vertical="center" wrapText="1"/>
    </xf>
    <xf numFmtId="0" fontId="9" fillId="9" borderId="11" xfId="2" applyFont="1" applyFill="1" applyBorder="1" applyAlignment="1">
      <alignment horizontal="left" vertical="center" wrapText="1"/>
    </xf>
    <xf numFmtId="0" fontId="9" fillId="9" borderId="14" xfId="2" applyFont="1" applyFill="1" applyBorder="1" applyAlignment="1">
      <alignment horizontal="left" vertical="center" wrapText="1"/>
    </xf>
    <xf numFmtId="0" fontId="9" fillId="5" borderId="20" xfId="2" applyFont="1" applyFill="1" applyBorder="1" applyAlignment="1">
      <alignment horizontal="left" vertical="center" wrapText="1"/>
    </xf>
    <xf numFmtId="0" fontId="9" fillId="5" borderId="11" xfId="2" applyFont="1" applyFill="1" applyBorder="1" applyAlignment="1">
      <alignment horizontal="left" vertical="center" wrapText="1"/>
    </xf>
    <xf numFmtId="0" fontId="9" fillId="5" borderId="14" xfId="2" applyFont="1" applyFill="1" applyBorder="1" applyAlignment="1">
      <alignment horizontal="left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</cellXfs>
  <cellStyles count="6">
    <cellStyle name="Moeda" xfId="4" builtinId="4"/>
    <cellStyle name="Moeda 2 3" xfId="3" xr:uid="{00000000-0005-0000-0000-000001000000}"/>
    <cellStyle name="Normal" xfId="0" builtinId="0"/>
    <cellStyle name="Normal 13" xfId="2" xr:uid="{00000000-0005-0000-0000-000003000000}"/>
    <cellStyle name="Porcentagem" xfId="5" builtinId="5"/>
    <cellStyle name="Vírgula" xfId="1" builtinId="3"/>
  </cellStyles>
  <dxfs count="18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theme="1"/>
        </patternFill>
      </fill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  <color theme="0"/>
      </font>
      <fill>
        <patternFill>
          <bgColor theme="3"/>
        </patternFill>
      </fill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thin">
          <color auto="1"/>
        </horizontal>
      </border>
    </dxf>
    <dxf>
      <font>
        <color theme="0"/>
      </font>
      <fill>
        <patternFill>
          <bgColor theme="1"/>
        </patternFill>
      </fill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thin">
          <color auto="1"/>
        </horizontal>
      </border>
    </dxf>
  </dxfs>
  <tableStyles count="3" defaultTableStyle="TableStyleMedium2" defaultPivotStyle="PivotStyleLight16">
    <tableStyle name="Estilo de Tabela Dinâmica 1" table="0" count="1" xr9:uid="{7AF662A4-AFE2-40D5-8D07-12E18179B134}">
      <tableStyleElement type="wholeTable" dxfId="188"/>
    </tableStyle>
    <tableStyle name="Estilo de Tabela Dinâmica 2" table="0" count="2" xr9:uid="{03A2E29D-0E27-4AAB-A7E7-9D97710FC1F3}">
      <tableStyleElement type="wholeTable" dxfId="187"/>
      <tableStyleElement type="totalRow" dxfId="186"/>
    </tableStyle>
    <tableStyle name="Estilo de Tabela Dinâmica 3" table="0" count="3" xr9:uid="{986AEC97-D35A-4A03-99BD-23C2AEA32A9C}">
      <tableStyleElement type="wholeTable" dxfId="185"/>
      <tableStyleElement type="headerRow" dxfId="184"/>
      <tableStyleElement type="totalRow" dxfId="183"/>
    </tableStyle>
  </tableStyles>
  <colors>
    <mruColors>
      <color rgb="FFFFFFCC"/>
      <color rgb="FFFFCC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3.jpeg"/><Relationship Id="rId2" Type="http://schemas.openxmlformats.org/officeDocument/2006/relationships/image" Target="../media/image3.jpeg"/><Relationship Id="rId1" Type="http://schemas.openxmlformats.org/officeDocument/2006/relationships/image" Target="../media/image1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image" Target="../media/image3.jpeg"/><Relationship Id="rId1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image" Target="../media/image3.jpeg"/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3.jpeg"/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image" Target="../media/image3.jpeg"/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image" Target="../media/image3.jpeg"/><Relationship Id="rId1" Type="http://schemas.openxmlformats.org/officeDocument/2006/relationships/image" Target="../media/image5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image" Target="../media/image3.jpeg"/><Relationship Id="rId1" Type="http://schemas.openxmlformats.org/officeDocument/2006/relationships/image" Target="../media/image5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jpeg"/><Relationship Id="rId2" Type="http://schemas.openxmlformats.org/officeDocument/2006/relationships/image" Target="../media/image3.jpeg"/><Relationship Id="rId1" Type="http://schemas.openxmlformats.org/officeDocument/2006/relationships/image" Target="../media/image8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0.png"/><Relationship Id="rId4" Type="http://schemas.openxmlformats.org/officeDocument/2006/relationships/image" Target="../media/image1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1243852</xdr:colOff>
      <xdr:row>1</xdr:row>
      <xdr:rowOff>100853</xdr:rowOff>
    </xdr:from>
    <xdr:to>
      <xdr:col>3</xdr:col>
      <xdr:colOff>3025587</xdr:colOff>
      <xdr:row>4</xdr:row>
      <xdr:rowOff>112058</xdr:rowOff>
    </xdr:to>
    <xdr:grpSp>
      <xdr:nvGrpSpPr>
        <xdr:cNvPr id="7" name="Agrupar 6">
          <a:extLst>
            <a:ext uri="{FF2B5EF4-FFF2-40B4-BE49-F238E27FC236}">
              <a16:creationId xmlns:a16="http://schemas.microsoft.com/office/drawing/2014/main" id="{29769EF4-0770-AB8F-FB9E-0BBB2F20E919}"/>
            </a:ext>
          </a:extLst>
        </xdr:cNvPr>
        <xdr:cNvGrpSpPr/>
      </xdr:nvGrpSpPr>
      <xdr:grpSpPr>
        <a:xfrm>
          <a:off x="1344705" y="336177"/>
          <a:ext cx="5793441" cy="549087"/>
          <a:chOff x="0" y="0"/>
          <a:chExt cx="5562600" cy="394970"/>
        </a:xfrm>
      </xdr:grpSpPr>
      <xdr:pic>
        <xdr:nvPicPr>
          <xdr:cNvPr id="8" name="Imagem 7" descr="Uma imagem contendo Logotipo&#10;&#10;Descrição gerada automaticamente">
            <a:extLst>
              <a:ext uri="{FF2B5EF4-FFF2-40B4-BE49-F238E27FC236}">
                <a16:creationId xmlns:a16="http://schemas.microsoft.com/office/drawing/2014/main" id="{252E87E4-3FD9-430E-A0B6-BA1D9EFB55A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09850" y="0"/>
            <a:ext cx="1543050" cy="370840"/>
          </a:xfrm>
          <a:prstGeom prst="rect">
            <a:avLst/>
          </a:prstGeom>
        </xdr:spPr>
      </xdr:pic>
      <xdr:pic>
        <xdr:nvPicPr>
          <xdr:cNvPr id="9" name="Imagem 8">
            <a:extLst>
              <a:ext uri="{FF2B5EF4-FFF2-40B4-BE49-F238E27FC236}">
                <a16:creationId xmlns:a16="http://schemas.microsoft.com/office/drawing/2014/main" id="{5D6152A3-A949-AF7B-EBF5-87A40E3562C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91025" y="38100"/>
            <a:ext cx="1171575" cy="339725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0" name="Imagem 9" descr="LOGO SEBRAE jpg">
            <a:extLst>
              <a:ext uri="{FF2B5EF4-FFF2-40B4-BE49-F238E27FC236}">
                <a16:creationId xmlns:a16="http://schemas.microsoft.com/office/drawing/2014/main" id="{9CDB4352-5C6F-2214-BAF4-6DA1A44E6E1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1438275" y="0"/>
            <a:ext cx="949960" cy="39306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" name="image2.jpeg" descr="Desenho de personagem de desenho animado&#10;&#10;Descrição gerada automaticamente com confiança média">
            <a:extLst>
              <a:ext uri="{FF2B5EF4-FFF2-40B4-BE49-F238E27FC236}">
                <a16:creationId xmlns:a16="http://schemas.microsoft.com/office/drawing/2014/main" id="{27EA6B6B-565A-0BED-F84E-94015ECC290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38100"/>
            <a:ext cx="987425" cy="356870"/>
          </a:xfrm>
          <a:prstGeom prst="rect">
            <a:avLst/>
          </a:prstGeom>
        </xdr:spPr>
      </xdr:pic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74076</xdr:colOff>
      <xdr:row>1</xdr:row>
      <xdr:rowOff>105849</xdr:rowOff>
    </xdr:from>
    <xdr:to>
      <xdr:col>2</xdr:col>
      <xdr:colOff>3951334</xdr:colOff>
      <xdr:row>4</xdr:row>
      <xdr:rowOff>108833</xdr:rowOff>
    </xdr:to>
    <xdr:grpSp>
      <xdr:nvGrpSpPr>
        <xdr:cNvPr id="3" name="Agrupar 2">
          <a:extLst>
            <a:ext uri="{FF2B5EF4-FFF2-40B4-BE49-F238E27FC236}">
              <a16:creationId xmlns:a16="http://schemas.microsoft.com/office/drawing/2014/main" id="{05A0CD6D-406F-4CC1-A179-CE2F3819D5A7}"/>
            </a:ext>
          </a:extLst>
        </xdr:cNvPr>
        <xdr:cNvGrpSpPr>
          <a:grpSpLocks noChangeAspect="1"/>
        </xdr:cNvGrpSpPr>
      </xdr:nvGrpSpPr>
      <xdr:grpSpPr>
        <a:xfrm>
          <a:off x="169326" y="349266"/>
          <a:ext cx="5358925" cy="542734"/>
          <a:chOff x="6" y="342903"/>
          <a:chExt cx="6004422" cy="608105"/>
        </a:xfrm>
      </xdr:grpSpPr>
      <xdr:pic>
        <xdr:nvPicPr>
          <xdr:cNvPr id="4" name="Imagem 3">
            <a:extLst>
              <a:ext uri="{FF2B5EF4-FFF2-40B4-BE49-F238E27FC236}">
                <a16:creationId xmlns:a16="http://schemas.microsoft.com/office/drawing/2014/main" id="{8708805D-E72C-40C7-A5DD-3D01C7016A1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" y="342903"/>
            <a:ext cx="2514721" cy="608105"/>
          </a:xfrm>
          <a:prstGeom prst="rect">
            <a:avLst/>
          </a:prstGeom>
        </xdr:spPr>
      </xdr:pic>
      <xdr:grpSp>
        <xdr:nvGrpSpPr>
          <xdr:cNvPr id="6" name="Agrupar 5">
            <a:extLst>
              <a:ext uri="{FF2B5EF4-FFF2-40B4-BE49-F238E27FC236}">
                <a16:creationId xmlns:a16="http://schemas.microsoft.com/office/drawing/2014/main" id="{C3507157-C190-47B6-ACCE-4362034A0989}"/>
              </a:ext>
            </a:extLst>
          </xdr:cNvPr>
          <xdr:cNvGrpSpPr>
            <a:grpSpLocks noChangeAspect="1"/>
          </xdr:cNvGrpSpPr>
        </xdr:nvGrpSpPr>
        <xdr:grpSpPr>
          <a:xfrm>
            <a:off x="3707614" y="466731"/>
            <a:ext cx="2296814" cy="417068"/>
            <a:chOff x="66767" y="-55468"/>
            <a:chExt cx="2863395" cy="485775"/>
          </a:xfrm>
        </xdr:grpSpPr>
        <xdr:pic>
          <xdr:nvPicPr>
            <xdr:cNvPr id="7" name="Imagem 6" descr="LOGO SEBRAE jpg">
              <a:extLst>
                <a:ext uri="{FF2B5EF4-FFF2-40B4-BE49-F238E27FC236}">
                  <a16:creationId xmlns:a16="http://schemas.microsoft.com/office/drawing/2014/main" id="{5CAB0664-979F-4F3C-A322-5FF88873A8D7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/>
            <a:srcRect/>
            <a:stretch>
              <a:fillRect/>
            </a:stretch>
          </xdr:blipFill>
          <xdr:spPr bwMode="auto">
            <a:xfrm>
              <a:off x="66767" y="-55468"/>
              <a:ext cx="989963" cy="485775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8" name="image2.jpeg" descr="Desenho de personagem de desenho animado&#10;&#10;Descrição gerada automaticamente com confiança média">
              <a:extLst>
                <a:ext uri="{FF2B5EF4-FFF2-40B4-BE49-F238E27FC236}">
                  <a16:creationId xmlns:a16="http://schemas.microsoft.com/office/drawing/2014/main" id="{1A31B159-A6A4-4714-BD60-20841607F60A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501412" y="-55468"/>
              <a:ext cx="1428750" cy="481964"/>
            </a:xfrm>
            <a:prstGeom prst="rect">
              <a:avLst/>
            </a:prstGeom>
          </xdr:spPr>
        </xdr:pic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</xdr:colOff>
      <xdr:row>1</xdr:row>
      <xdr:rowOff>76202</xdr:rowOff>
    </xdr:from>
    <xdr:to>
      <xdr:col>3</xdr:col>
      <xdr:colOff>3058819</xdr:colOff>
      <xdr:row>4</xdr:row>
      <xdr:rowOff>112807</xdr:rowOff>
    </xdr:to>
    <xdr:grpSp>
      <xdr:nvGrpSpPr>
        <xdr:cNvPr id="7" name="Agrupar 6">
          <a:extLst>
            <a:ext uri="{FF2B5EF4-FFF2-40B4-BE49-F238E27FC236}">
              <a16:creationId xmlns:a16="http://schemas.microsoft.com/office/drawing/2014/main" id="{39D8C5FF-5AAE-452C-8E35-1E550C9801C8}"/>
            </a:ext>
          </a:extLst>
        </xdr:cNvPr>
        <xdr:cNvGrpSpPr/>
      </xdr:nvGrpSpPr>
      <xdr:grpSpPr>
        <a:xfrm>
          <a:off x="6" y="389166"/>
          <a:ext cx="6147634" cy="608105"/>
          <a:chOff x="6" y="390527"/>
          <a:chExt cx="6135388" cy="608105"/>
        </a:xfrm>
      </xdr:grpSpPr>
      <xdr:pic>
        <xdr:nvPicPr>
          <xdr:cNvPr id="5" name="Imagem 4">
            <a:extLst>
              <a:ext uri="{FF2B5EF4-FFF2-40B4-BE49-F238E27FC236}">
                <a16:creationId xmlns:a16="http://schemas.microsoft.com/office/drawing/2014/main" id="{F693107B-0350-42C0-86CC-D0FE0BBF08F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" y="390527"/>
            <a:ext cx="2514721" cy="608105"/>
          </a:xfrm>
          <a:prstGeom prst="rect">
            <a:avLst/>
          </a:prstGeom>
        </xdr:spPr>
      </xdr:pic>
      <xdr:grpSp>
        <xdr:nvGrpSpPr>
          <xdr:cNvPr id="3" name="Agrupar 2">
            <a:extLst>
              <a:ext uri="{FF2B5EF4-FFF2-40B4-BE49-F238E27FC236}">
                <a16:creationId xmlns:a16="http://schemas.microsoft.com/office/drawing/2014/main" id="{B649574D-A5AB-4275-915D-1995F2481A4D}"/>
              </a:ext>
            </a:extLst>
          </xdr:cNvPr>
          <xdr:cNvGrpSpPr>
            <a:grpSpLocks noChangeAspect="1"/>
          </xdr:cNvGrpSpPr>
        </xdr:nvGrpSpPr>
        <xdr:grpSpPr>
          <a:xfrm>
            <a:off x="3838580" y="514355"/>
            <a:ext cx="2296814" cy="417068"/>
            <a:chOff x="230040" y="0"/>
            <a:chExt cx="2863395" cy="485775"/>
          </a:xfrm>
        </xdr:grpSpPr>
        <xdr:pic>
          <xdr:nvPicPr>
            <xdr:cNvPr id="4" name="Imagem 3" descr="LOGO SEBRAE jpg">
              <a:extLst>
                <a:ext uri="{FF2B5EF4-FFF2-40B4-BE49-F238E27FC236}">
                  <a16:creationId xmlns:a16="http://schemas.microsoft.com/office/drawing/2014/main" id="{96483003-34F4-4BF1-AFAC-D307170F1D4A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/>
            <a:srcRect/>
            <a:stretch>
              <a:fillRect/>
            </a:stretch>
          </xdr:blipFill>
          <xdr:spPr bwMode="auto">
            <a:xfrm>
              <a:off x="230040" y="0"/>
              <a:ext cx="989964" cy="485775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6" name="image2.jpeg" descr="Desenho de personagem de desenho animado&#10;&#10;Descrição gerada automaticamente com confiança média">
              <a:extLst>
                <a:ext uri="{FF2B5EF4-FFF2-40B4-BE49-F238E27FC236}">
                  <a16:creationId xmlns:a16="http://schemas.microsoft.com/office/drawing/2014/main" id="{F1917C70-8E36-4E2E-B07B-65396FB8E1B1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664685" y="0"/>
              <a:ext cx="1428750" cy="481964"/>
            </a:xfrm>
            <a:prstGeom prst="rect">
              <a:avLst/>
            </a:prstGeom>
          </xdr:spPr>
        </xdr:pic>
      </xdr:grp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85725</xdr:rowOff>
    </xdr:from>
    <xdr:to>
      <xdr:col>3</xdr:col>
      <xdr:colOff>3058813</xdr:colOff>
      <xdr:row>4</xdr:row>
      <xdr:rowOff>122330</xdr:rowOff>
    </xdr:to>
    <xdr:grpSp>
      <xdr:nvGrpSpPr>
        <xdr:cNvPr id="7" name="Agrupar 6">
          <a:extLst>
            <a:ext uri="{FF2B5EF4-FFF2-40B4-BE49-F238E27FC236}">
              <a16:creationId xmlns:a16="http://schemas.microsoft.com/office/drawing/2014/main" id="{26DEB704-8929-4988-BDFB-BD407020F409}"/>
            </a:ext>
          </a:extLst>
        </xdr:cNvPr>
        <xdr:cNvGrpSpPr/>
      </xdr:nvGrpSpPr>
      <xdr:grpSpPr>
        <a:xfrm>
          <a:off x="0" y="399490"/>
          <a:ext cx="6140431" cy="608105"/>
          <a:chOff x="6" y="390527"/>
          <a:chExt cx="6135388" cy="608105"/>
        </a:xfrm>
      </xdr:grpSpPr>
      <xdr:pic>
        <xdr:nvPicPr>
          <xdr:cNvPr id="8" name="Imagem 7">
            <a:extLst>
              <a:ext uri="{FF2B5EF4-FFF2-40B4-BE49-F238E27FC236}">
                <a16:creationId xmlns:a16="http://schemas.microsoft.com/office/drawing/2014/main" id="{80945BA7-EAB4-440A-A30A-01DB0BF23F5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" y="390527"/>
            <a:ext cx="2514721" cy="608105"/>
          </a:xfrm>
          <a:prstGeom prst="rect">
            <a:avLst/>
          </a:prstGeom>
        </xdr:spPr>
      </xdr:pic>
      <xdr:grpSp>
        <xdr:nvGrpSpPr>
          <xdr:cNvPr id="14" name="Agrupar 13">
            <a:extLst>
              <a:ext uri="{FF2B5EF4-FFF2-40B4-BE49-F238E27FC236}">
                <a16:creationId xmlns:a16="http://schemas.microsoft.com/office/drawing/2014/main" id="{9561AA4A-26EA-42C2-A10D-B4BA17519568}"/>
              </a:ext>
            </a:extLst>
          </xdr:cNvPr>
          <xdr:cNvGrpSpPr>
            <a:grpSpLocks noChangeAspect="1"/>
          </xdr:cNvGrpSpPr>
        </xdr:nvGrpSpPr>
        <xdr:grpSpPr>
          <a:xfrm>
            <a:off x="3838580" y="514355"/>
            <a:ext cx="2296814" cy="417068"/>
            <a:chOff x="230040" y="0"/>
            <a:chExt cx="2863395" cy="485775"/>
          </a:xfrm>
        </xdr:grpSpPr>
        <xdr:pic>
          <xdr:nvPicPr>
            <xdr:cNvPr id="15" name="Imagem 14" descr="LOGO SEBRAE jpg">
              <a:extLst>
                <a:ext uri="{FF2B5EF4-FFF2-40B4-BE49-F238E27FC236}">
                  <a16:creationId xmlns:a16="http://schemas.microsoft.com/office/drawing/2014/main" id="{F20AB321-3376-46B5-9796-4B6A4D906938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/>
            <a:srcRect/>
            <a:stretch>
              <a:fillRect/>
            </a:stretch>
          </xdr:blipFill>
          <xdr:spPr bwMode="auto">
            <a:xfrm>
              <a:off x="230040" y="0"/>
              <a:ext cx="989964" cy="485775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16" name="image2.jpeg" descr="Desenho de personagem de desenho animado&#10;&#10;Descrição gerada automaticamente com confiança média">
              <a:extLst>
                <a:ext uri="{FF2B5EF4-FFF2-40B4-BE49-F238E27FC236}">
                  <a16:creationId xmlns:a16="http://schemas.microsoft.com/office/drawing/2014/main" id="{2B21160C-75D3-41AF-B071-F0D7BC578DC9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664685" y="0"/>
              <a:ext cx="1428750" cy="481964"/>
            </a:xfrm>
            <a:prstGeom prst="rect">
              <a:avLst/>
            </a:prstGeom>
          </xdr:spPr>
        </xdr:pic>
      </xdr:grp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57150</xdr:rowOff>
    </xdr:from>
    <xdr:to>
      <xdr:col>3</xdr:col>
      <xdr:colOff>3087388</xdr:colOff>
      <xdr:row>4</xdr:row>
      <xdr:rowOff>93755</xdr:rowOff>
    </xdr:to>
    <xdr:grpSp>
      <xdr:nvGrpSpPr>
        <xdr:cNvPr id="9" name="Agrupar 8">
          <a:extLst>
            <a:ext uri="{FF2B5EF4-FFF2-40B4-BE49-F238E27FC236}">
              <a16:creationId xmlns:a16="http://schemas.microsoft.com/office/drawing/2014/main" id="{D5D62F08-C48C-4FE0-9958-45CF4BDE683E}"/>
            </a:ext>
          </a:extLst>
        </xdr:cNvPr>
        <xdr:cNvGrpSpPr/>
      </xdr:nvGrpSpPr>
      <xdr:grpSpPr>
        <a:xfrm>
          <a:off x="57150" y="366713"/>
          <a:ext cx="6102051" cy="608105"/>
          <a:chOff x="6" y="390527"/>
          <a:chExt cx="6135388" cy="608105"/>
        </a:xfrm>
      </xdr:grpSpPr>
      <xdr:pic>
        <xdr:nvPicPr>
          <xdr:cNvPr id="10" name="Imagem 9">
            <a:extLst>
              <a:ext uri="{FF2B5EF4-FFF2-40B4-BE49-F238E27FC236}">
                <a16:creationId xmlns:a16="http://schemas.microsoft.com/office/drawing/2014/main" id="{98160144-2493-454D-AB62-5EA2AF5D1AE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" y="390527"/>
            <a:ext cx="2514721" cy="608105"/>
          </a:xfrm>
          <a:prstGeom prst="rect">
            <a:avLst/>
          </a:prstGeom>
        </xdr:spPr>
      </xdr:pic>
      <xdr:grpSp>
        <xdr:nvGrpSpPr>
          <xdr:cNvPr id="11" name="Agrupar 10">
            <a:extLst>
              <a:ext uri="{FF2B5EF4-FFF2-40B4-BE49-F238E27FC236}">
                <a16:creationId xmlns:a16="http://schemas.microsoft.com/office/drawing/2014/main" id="{185B2D02-5DFF-49D9-AEB0-058AD5D02851}"/>
              </a:ext>
            </a:extLst>
          </xdr:cNvPr>
          <xdr:cNvGrpSpPr>
            <a:grpSpLocks noChangeAspect="1"/>
          </xdr:cNvGrpSpPr>
        </xdr:nvGrpSpPr>
        <xdr:grpSpPr>
          <a:xfrm>
            <a:off x="3838580" y="514355"/>
            <a:ext cx="2296814" cy="417068"/>
            <a:chOff x="230040" y="0"/>
            <a:chExt cx="2863395" cy="485775"/>
          </a:xfrm>
        </xdr:grpSpPr>
        <xdr:pic>
          <xdr:nvPicPr>
            <xdr:cNvPr id="12" name="Imagem 11" descr="LOGO SEBRAE jpg">
              <a:extLst>
                <a:ext uri="{FF2B5EF4-FFF2-40B4-BE49-F238E27FC236}">
                  <a16:creationId xmlns:a16="http://schemas.microsoft.com/office/drawing/2014/main" id="{10A5E548-83F7-460E-A6DD-DCB5E86189F6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/>
            <a:srcRect/>
            <a:stretch>
              <a:fillRect/>
            </a:stretch>
          </xdr:blipFill>
          <xdr:spPr bwMode="auto">
            <a:xfrm>
              <a:off x="230040" y="0"/>
              <a:ext cx="989964" cy="485775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13" name="image2.jpeg" descr="Desenho de personagem de desenho animado&#10;&#10;Descrição gerada automaticamente com confiança média">
              <a:extLst>
                <a:ext uri="{FF2B5EF4-FFF2-40B4-BE49-F238E27FC236}">
                  <a16:creationId xmlns:a16="http://schemas.microsoft.com/office/drawing/2014/main" id="{39B900A4-160A-4A28-A4E2-AE8498EB25F0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664685" y="0"/>
              <a:ext cx="1428750" cy="481964"/>
            </a:xfrm>
            <a:prstGeom prst="rect">
              <a:avLst/>
            </a:prstGeom>
          </xdr:spPr>
        </xdr:pic>
      </xdr:grp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105839</xdr:colOff>
      <xdr:row>1</xdr:row>
      <xdr:rowOff>95265</xdr:rowOff>
    </xdr:from>
    <xdr:to>
      <xdr:col>3</xdr:col>
      <xdr:colOff>3351973</xdr:colOff>
      <xdr:row>4</xdr:row>
      <xdr:rowOff>131870</xdr:rowOff>
    </xdr:to>
    <xdr:grpSp>
      <xdr:nvGrpSpPr>
        <xdr:cNvPr id="9" name="Agrupar 8">
          <a:extLst>
            <a:ext uri="{FF2B5EF4-FFF2-40B4-BE49-F238E27FC236}">
              <a16:creationId xmlns:a16="http://schemas.microsoft.com/office/drawing/2014/main" id="{290E3A7A-C499-43E8-8F47-4EBD83942BF9}"/>
            </a:ext>
          </a:extLst>
        </xdr:cNvPr>
        <xdr:cNvGrpSpPr/>
      </xdr:nvGrpSpPr>
      <xdr:grpSpPr>
        <a:xfrm>
          <a:off x="105839" y="408229"/>
          <a:ext cx="6334955" cy="608105"/>
          <a:chOff x="6" y="390527"/>
          <a:chExt cx="6325884" cy="608105"/>
        </a:xfrm>
      </xdr:grpSpPr>
      <xdr:pic>
        <xdr:nvPicPr>
          <xdr:cNvPr id="10" name="Imagem 9">
            <a:extLst>
              <a:ext uri="{FF2B5EF4-FFF2-40B4-BE49-F238E27FC236}">
                <a16:creationId xmlns:a16="http://schemas.microsoft.com/office/drawing/2014/main" id="{8B1F2862-940C-4DA2-80D2-50EAFB3A286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" y="390527"/>
            <a:ext cx="2514721" cy="608105"/>
          </a:xfrm>
          <a:prstGeom prst="rect">
            <a:avLst/>
          </a:prstGeom>
        </xdr:spPr>
      </xdr:pic>
      <xdr:grpSp>
        <xdr:nvGrpSpPr>
          <xdr:cNvPr id="11" name="Agrupar 10">
            <a:extLst>
              <a:ext uri="{FF2B5EF4-FFF2-40B4-BE49-F238E27FC236}">
                <a16:creationId xmlns:a16="http://schemas.microsoft.com/office/drawing/2014/main" id="{621FF410-B640-4ACE-9756-F2FE7659F43D}"/>
              </a:ext>
            </a:extLst>
          </xdr:cNvPr>
          <xdr:cNvGrpSpPr>
            <a:grpSpLocks noChangeAspect="1"/>
          </xdr:cNvGrpSpPr>
        </xdr:nvGrpSpPr>
        <xdr:grpSpPr>
          <a:xfrm>
            <a:off x="4029079" y="514355"/>
            <a:ext cx="2296811" cy="417068"/>
            <a:chOff x="467535" y="0"/>
            <a:chExt cx="2863391" cy="485775"/>
          </a:xfrm>
        </xdr:grpSpPr>
        <xdr:pic>
          <xdr:nvPicPr>
            <xdr:cNvPr id="12" name="Imagem 11" descr="LOGO SEBRAE jpg">
              <a:extLst>
                <a:ext uri="{FF2B5EF4-FFF2-40B4-BE49-F238E27FC236}">
                  <a16:creationId xmlns:a16="http://schemas.microsoft.com/office/drawing/2014/main" id="{A7F09A07-A9D4-4E3E-8742-811211CBF354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/>
            <a:srcRect/>
            <a:stretch>
              <a:fillRect/>
            </a:stretch>
          </xdr:blipFill>
          <xdr:spPr bwMode="auto">
            <a:xfrm>
              <a:off x="467535" y="0"/>
              <a:ext cx="989965" cy="485775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13" name="image2.jpeg" descr="Desenho de personagem de desenho animado&#10;&#10;Descrição gerada automaticamente com confiança média">
              <a:extLst>
                <a:ext uri="{FF2B5EF4-FFF2-40B4-BE49-F238E27FC236}">
                  <a16:creationId xmlns:a16="http://schemas.microsoft.com/office/drawing/2014/main" id="{92D6E4BC-4824-4BCD-BDE5-0EC4D04EF218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902176" y="0"/>
              <a:ext cx="1428750" cy="481964"/>
            </a:xfrm>
            <a:prstGeom prst="rect">
              <a:avLst/>
            </a:prstGeom>
          </xdr:spPr>
        </xdr:pic>
      </xdr:grp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105835</xdr:colOff>
      <xdr:row>1</xdr:row>
      <xdr:rowOff>95262</xdr:rowOff>
    </xdr:from>
    <xdr:to>
      <xdr:col>3</xdr:col>
      <xdr:colOff>3986971</xdr:colOff>
      <xdr:row>4</xdr:row>
      <xdr:rowOff>131867</xdr:rowOff>
    </xdr:to>
    <xdr:grpSp>
      <xdr:nvGrpSpPr>
        <xdr:cNvPr id="3" name="Agrupar 2">
          <a:extLst>
            <a:ext uri="{FF2B5EF4-FFF2-40B4-BE49-F238E27FC236}">
              <a16:creationId xmlns:a16="http://schemas.microsoft.com/office/drawing/2014/main" id="{7D9641A5-5A78-4B9F-A597-F14F6013C951}"/>
            </a:ext>
          </a:extLst>
        </xdr:cNvPr>
        <xdr:cNvGrpSpPr/>
      </xdr:nvGrpSpPr>
      <xdr:grpSpPr>
        <a:xfrm>
          <a:off x="105835" y="409587"/>
          <a:ext cx="6957711" cy="608105"/>
          <a:chOff x="6" y="390527"/>
          <a:chExt cx="6960886" cy="608105"/>
        </a:xfrm>
      </xdr:grpSpPr>
      <xdr:pic>
        <xdr:nvPicPr>
          <xdr:cNvPr id="4" name="Imagem 3">
            <a:extLst>
              <a:ext uri="{FF2B5EF4-FFF2-40B4-BE49-F238E27FC236}">
                <a16:creationId xmlns:a16="http://schemas.microsoft.com/office/drawing/2014/main" id="{5669CB54-B660-44B2-9AAA-CB21AE2578E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" y="390527"/>
            <a:ext cx="2514721" cy="608105"/>
          </a:xfrm>
          <a:prstGeom prst="rect">
            <a:avLst/>
          </a:prstGeom>
        </xdr:spPr>
      </xdr:pic>
      <xdr:grpSp>
        <xdr:nvGrpSpPr>
          <xdr:cNvPr id="6" name="Agrupar 5">
            <a:extLst>
              <a:ext uri="{FF2B5EF4-FFF2-40B4-BE49-F238E27FC236}">
                <a16:creationId xmlns:a16="http://schemas.microsoft.com/office/drawing/2014/main" id="{95B231C8-7C3E-4EF8-9A37-597464836525}"/>
              </a:ext>
            </a:extLst>
          </xdr:cNvPr>
          <xdr:cNvGrpSpPr>
            <a:grpSpLocks noChangeAspect="1"/>
          </xdr:cNvGrpSpPr>
        </xdr:nvGrpSpPr>
        <xdr:grpSpPr>
          <a:xfrm>
            <a:off x="4664081" y="514355"/>
            <a:ext cx="2296811" cy="417068"/>
            <a:chOff x="1259183" y="0"/>
            <a:chExt cx="2863391" cy="485775"/>
          </a:xfrm>
        </xdr:grpSpPr>
        <xdr:pic>
          <xdr:nvPicPr>
            <xdr:cNvPr id="7" name="Imagem 6" descr="LOGO SEBRAE jpg">
              <a:extLst>
                <a:ext uri="{FF2B5EF4-FFF2-40B4-BE49-F238E27FC236}">
                  <a16:creationId xmlns:a16="http://schemas.microsoft.com/office/drawing/2014/main" id="{D3869ABF-9EEC-4300-8DFD-19734730CC47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/>
            <a:srcRect/>
            <a:stretch>
              <a:fillRect/>
            </a:stretch>
          </xdr:blipFill>
          <xdr:spPr bwMode="auto">
            <a:xfrm>
              <a:off x="1259183" y="0"/>
              <a:ext cx="989965" cy="485775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8" name="image2.jpeg" descr="Desenho de personagem de desenho animado&#10;&#10;Descrição gerada automaticamente com confiança média">
              <a:extLst>
                <a:ext uri="{FF2B5EF4-FFF2-40B4-BE49-F238E27FC236}">
                  <a16:creationId xmlns:a16="http://schemas.microsoft.com/office/drawing/2014/main" id="{3DE6115A-A73C-4DBF-ABB9-C8230DDA6C51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2693824" y="0"/>
              <a:ext cx="1428750" cy="481964"/>
            </a:xfrm>
            <a:prstGeom prst="rect">
              <a:avLst/>
            </a:prstGeom>
          </xdr:spPr>
        </xdr:pic>
      </xdr:grp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105837</xdr:colOff>
      <xdr:row>1</xdr:row>
      <xdr:rowOff>95268</xdr:rowOff>
    </xdr:from>
    <xdr:to>
      <xdr:col>3</xdr:col>
      <xdr:colOff>3161475</xdr:colOff>
      <xdr:row>4</xdr:row>
      <xdr:rowOff>131873</xdr:rowOff>
    </xdr:to>
    <xdr:grpSp>
      <xdr:nvGrpSpPr>
        <xdr:cNvPr id="3" name="Agrupar 2">
          <a:extLst>
            <a:ext uri="{FF2B5EF4-FFF2-40B4-BE49-F238E27FC236}">
              <a16:creationId xmlns:a16="http://schemas.microsoft.com/office/drawing/2014/main" id="{0B6BB141-32F9-4708-998B-B26822D5E8B6}"/>
            </a:ext>
          </a:extLst>
        </xdr:cNvPr>
        <xdr:cNvGrpSpPr>
          <a:grpSpLocks noChangeAspect="1"/>
        </xdr:cNvGrpSpPr>
      </xdr:nvGrpSpPr>
      <xdr:grpSpPr>
        <a:xfrm>
          <a:off x="105837" y="409593"/>
          <a:ext cx="6132213" cy="608105"/>
          <a:chOff x="6" y="390527"/>
          <a:chExt cx="6135388" cy="608105"/>
        </a:xfrm>
      </xdr:grpSpPr>
      <xdr:pic>
        <xdr:nvPicPr>
          <xdr:cNvPr id="4" name="Imagem 3">
            <a:extLst>
              <a:ext uri="{FF2B5EF4-FFF2-40B4-BE49-F238E27FC236}">
                <a16:creationId xmlns:a16="http://schemas.microsoft.com/office/drawing/2014/main" id="{682CE05C-D85C-4EE1-BB15-F61AB079F01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" y="390527"/>
            <a:ext cx="2514721" cy="608105"/>
          </a:xfrm>
          <a:prstGeom prst="rect">
            <a:avLst/>
          </a:prstGeom>
        </xdr:spPr>
      </xdr:pic>
      <xdr:grpSp>
        <xdr:nvGrpSpPr>
          <xdr:cNvPr id="5" name="Agrupar 4">
            <a:extLst>
              <a:ext uri="{FF2B5EF4-FFF2-40B4-BE49-F238E27FC236}">
                <a16:creationId xmlns:a16="http://schemas.microsoft.com/office/drawing/2014/main" id="{2682E5E6-190E-4E3C-A384-C1961590A19A}"/>
              </a:ext>
            </a:extLst>
          </xdr:cNvPr>
          <xdr:cNvGrpSpPr>
            <a:grpSpLocks noChangeAspect="1"/>
          </xdr:cNvGrpSpPr>
        </xdr:nvGrpSpPr>
        <xdr:grpSpPr>
          <a:xfrm>
            <a:off x="3838580" y="514355"/>
            <a:ext cx="2296814" cy="417068"/>
            <a:chOff x="230040" y="0"/>
            <a:chExt cx="2863395" cy="485775"/>
          </a:xfrm>
        </xdr:grpSpPr>
        <xdr:pic>
          <xdr:nvPicPr>
            <xdr:cNvPr id="6" name="Imagem 5" descr="LOGO SEBRAE jpg">
              <a:extLst>
                <a:ext uri="{FF2B5EF4-FFF2-40B4-BE49-F238E27FC236}">
                  <a16:creationId xmlns:a16="http://schemas.microsoft.com/office/drawing/2014/main" id="{9564D139-7BD6-4C04-9C83-5142A409E033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/>
            <a:srcRect/>
            <a:stretch>
              <a:fillRect/>
            </a:stretch>
          </xdr:blipFill>
          <xdr:spPr bwMode="auto">
            <a:xfrm>
              <a:off x="230040" y="0"/>
              <a:ext cx="989964" cy="485775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7" name="image2.jpeg" descr="Desenho de personagem de desenho animado&#10;&#10;Descrição gerada automaticamente com confiança média">
              <a:extLst>
                <a:ext uri="{FF2B5EF4-FFF2-40B4-BE49-F238E27FC236}">
                  <a16:creationId xmlns:a16="http://schemas.microsoft.com/office/drawing/2014/main" id="{9C7B1EB4-9825-4604-8390-4A3E21F83C4B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664685" y="0"/>
              <a:ext cx="1428750" cy="481964"/>
            </a:xfrm>
            <a:prstGeom prst="rect">
              <a:avLst/>
            </a:prstGeom>
          </xdr:spPr>
        </xdr:pic>
      </xdr:grp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66676</xdr:colOff>
      <xdr:row>2</xdr:row>
      <xdr:rowOff>0</xdr:rowOff>
    </xdr:from>
    <xdr:to>
      <xdr:col>3</xdr:col>
      <xdr:colOff>1010654</xdr:colOff>
      <xdr:row>4</xdr:row>
      <xdr:rowOff>46511</xdr:rowOff>
    </xdr:to>
    <xdr:grpSp>
      <xdr:nvGrpSpPr>
        <xdr:cNvPr id="2" name="Agrupar 2">
          <a:extLst>
            <a:ext uri="{FF2B5EF4-FFF2-40B4-BE49-F238E27FC236}">
              <a16:creationId xmlns:a16="http://schemas.microsoft.com/office/drawing/2014/main" id="{E58C65EE-EEBE-471C-BFEC-8B05A5C42E3D}"/>
            </a:ext>
          </a:extLst>
        </xdr:cNvPr>
        <xdr:cNvGrpSpPr>
          <a:grpSpLocks noChangeAspect="1"/>
        </xdr:cNvGrpSpPr>
      </xdr:nvGrpSpPr>
      <xdr:grpSpPr>
        <a:xfrm>
          <a:off x="161926" y="504825"/>
          <a:ext cx="3430003" cy="427511"/>
          <a:chOff x="6" y="342903"/>
          <a:chExt cx="6004422" cy="608105"/>
        </a:xfrm>
      </xdr:grpSpPr>
      <xdr:pic>
        <xdr:nvPicPr>
          <xdr:cNvPr id="5" name="Imagem 3">
            <a:extLst>
              <a:ext uri="{FF2B5EF4-FFF2-40B4-BE49-F238E27FC236}">
                <a16:creationId xmlns:a16="http://schemas.microsoft.com/office/drawing/2014/main" id="{3B14ABD7-7006-496B-B841-BA6799A276F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" y="342903"/>
            <a:ext cx="2514721" cy="608105"/>
          </a:xfrm>
          <a:prstGeom prst="rect">
            <a:avLst/>
          </a:prstGeom>
        </xdr:spPr>
      </xdr:pic>
      <xdr:grpSp>
        <xdr:nvGrpSpPr>
          <xdr:cNvPr id="9" name="Agrupar 5">
            <a:extLst>
              <a:ext uri="{FF2B5EF4-FFF2-40B4-BE49-F238E27FC236}">
                <a16:creationId xmlns:a16="http://schemas.microsoft.com/office/drawing/2014/main" id="{E28E27B3-DD00-4F97-BCF0-BA333042011E}"/>
              </a:ext>
            </a:extLst>
          </xdr:cNvPr>
          <xdr:cNvGrpSpPr>
            <a:grpSpLocks noChangeAspect="1"/>
          </xdr:cNvGrpSpPr>
        </xdr:nvGrpSpPr>
        <xdr:grpSpPr>
          <a:xfrm>
            <a:off x="3707614" y="466731"/>
            <a:ext cx="2296814" cy="417068"/>
            <a:chOff x="66767" y="-55468"/>
            <a:chExt cx="2863395" cy="485775"/>
          </a:xfrm>
        </xdr:grpSpPr>
        <xdr:pic>
          <xdr:nvPicPr>
            <xdr:cNvPr id="10" name="Imagem 6" descr="LOGO SEBRAE jpg">
              <a:extLst>
                <a:ext uri="{FF2B5EF4-FFF2-40B4-BE49-F238E27FC236}">
                  <a16:creationId xmlns:a16="http://schemas.microsoft.com/office/drawing/2014/main" id="{FECC5999-54AF-4114-95F8-7805355BC9EF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/>
            <a:srcRect/>
            <a:stretch>
              <a:fillRect/>
            </a:stretch>
          </xdr:blipFill>
          <xdr:spPr bwMode="auto">
            <a:xfrm>
              <a:off x="66767" y="-55468"/>
              <a:ext cx="989963" cy="485775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11" name="image2.jpeg" descr="Desenho de personagem de desenho animado&#10;&#10;Descrição gerada automaticamente com confiança média">
              <a:extLst>
                <a:ext uri="{FF2B5EF4-FFF2-40B4-BE49-F238E27FC236}">
                  <a16:creationId xmlns:a16="http://schemas.microsoft.com/office/drawing/2014/main" id="{10A2A412-CC57-438C-9E4D-DA6EC9F1C220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501412" y="-55468"/>
              <a:ext cx="1428750" cy="481964"/>
            </a:xfrm>
            <a:prstGeom prst="rect">
              <a:avLst/>
            </a:prstGeom>
          </xdr:spPr>
        </xdr:pic>
      </xdr:grp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2</xdr:row>
      <xdr:rowOff>152400</xdr:rowOff>
    </xdr:from>
    <xdr:to>
      <xdr:col>1</xdr:col>
      <xdr:colOff>4543425</xdr:colOff>
      <xdr:row>4</xdr:row>
      <xdr:rowOff>161925</xdr:rowOff>
    </xdr:to>
    <xdr:grpSp>
      <xdr:nvGrpSpPr>
        <xdr:cNvPr id="7" name="Agrupar 6">
          <a:extLst>
            <a:ext uri="{FF2B5EF4-FFF2-40B4-BE49-F238E27FC236}">
              <a16:creationId xmlns:a16="http://schemas.microsoft.com/office/drawing/2014/main" id="{004FFE1B-C759-4ADB-AB95-1C5181D3F82A}"/>
            </a:ext>
          </a:extLst>
        </xdr:cNvPr>
        <xdr:cNvGrpSpPr/>
      </xdr:nvGrpSpPr>
      <xdr:grpSpPr>
        <a:xfrm>
          <a:off x="85725" y="552450"/>
          <a:ext cx="4905375" cy="409575"/>
          <a:chOff x="0" y="0"/>
          <a:chExt cx="5562600" cy="394970"/>
        </a:xfrm>
      </xdr:grpSpPr>
      <xdr:pic>
        <xdr:nvPicPr>
          <xdr:cNvPr id="8" name="Imagem 7" descr="Uma imagem contendo Logotipo&#10;&#10;Descrição gerada automaticamente">
            <a:extLst>
              <a:ext uri="{FF2B5EF4-FFF2-40B4-BE49-F238E27FC236}">
                <a16:creationId xmlns:a16="http://schemas.microsoft.com/office/drawing/2014/main" id="{2B93B6DC-5470-6BD6-A7AB-436CBA6B958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09850" y="0"/>
            <a:ext cx="1543050" cy="370840"/>
          </a:xfrm>
          <a:prstGeom prst="rect">
            <a:avLst/>
          </a:prstGeom>
        </xdr:spPr>
      </xdr:pic>
      <xdr:pic>
        <xdr:nvPicPr>
          <xdr:cNvPr id="9" name="Imagem 8">
            <a:extLst>
              <a:ext uri="{FF2B5EF4-FFF2-40B4-BE49-F238E27FC236}">
                <a16:creationId xmlns:a16="http://schemas.microsoft.com/office/drawing/2014/main" id="{3ECA9488-2887-8357-2228-425D60FA575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91025" y="38100"/>
            <a:ext cx="1171575" cy="339725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0" name="Imagem 9" descr="LOGO SEBRAE jpg">
            <a:extLst>
              <a:ext uri="{FF2B5EF4-FFF2-40B4-BE49-F238E27FC236}">
                <a16:creationId xmlns:a16="http://schemas.microsoft.com/office/drawing/2014/main" id="{8D118C64-5894-ADE7-0E52-116AF574542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1438275" y="0"/>
            <a:ext cx="949960" cy="39306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" name="image2.jpeg" descr="Desenho de personagem de desenho animado&#10;&#10;Descrição gerada automaticamente com confiança média">
            <a:extLst>
              <a:ext uri="{FF2B5EF4-FFF2-40B4-BE49-F238E27FC236}">
                <a16:creationId xmlns:a16="http://schemas.microsoft.com/office/drawing/2014/main" id="{75946B42-7AC7-CC93-9BAC-E56C2C404C0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38100"/>
            <a:ext cx="987425" cy="356870"/>
          </a:xfrm>
          <a:prstGeom prst="rect">
            <a:avLst/>
          </a:prstGeom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r10consultoriacombr-my.sharepoint.com/Users/claubert.oliveira/Downloads/Fluxo%20de%20Caixa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 1"/>
      <sheetName val="T 2"/>
      <sheetName val="PxR"/>
      <sheetName val="Plan2"/>
    </sheetNames>
    <sheetDataSet>
      <sheetData sheetId="0"/>
      <sheetData sheetId="1"/>
      <sheetData sheetId="2"/>
      <sheetData sheetId="3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na" refreshedDate="44706.459661111112" createdVersion="7" refreshedVersion="7" minRefreshableVersion="3" recordCount="141" xr:uid="{62A6F0D8-DADA-465E-A0BC-8F688FF320C1}">
  <cacheSource type="worksheet">
    <worksheetSource ref="L2:S143" sheet="tabela auxiliar"/>
  </cacheSource>
  <cacheFields count="8">
    <cacheField name="AÇÃO ID" numFmtId="0">
      <sharedItems count="10">
        <s v=""/>
        <s v="F1"/>
        <s v="D1" u="1"/>
        <s v="B2" u="1"/>
        <s v="A1" u="1"/>
        <s v="E3" u="1"/>
        <s v="D4" u="1"/>
        <s v="C1" u="1"/>
        <s v="A2" u="1"/>
        <s v="E4" u="1"/>
      </sharedItems>
    </cacheField>
    <cacheField name="DESCRIÇÃO" numFmtId="0">
      <sharedItems count="15">
        <s v=""/>
        <s v="Gestão, estruturação, monitoramento e pesquisa de resultados "/>
        <s v="teste estudo 1" u="1"/>
        <s v="teste2" u="1"/>
        <s v="teste 4" u="1"/>
        <s v="Gestão e monitoramento" u="1"/>
        <s v="Teste de ação de capacitação" u="1"/>
        <s v="estudo 1" u="1"/>
        <s v="Ação de desenvolvimento" u="1"/>
        <s v="Gestão, estruturação, monitoramento e pesquisa de resultados" u="1"/>
        <s v="teste de feira" u="1"/>
        <s v="feira 4" u="1"/>
        <s v="teste missão 1" u="1"/>
        <s v="teste" u="1"/>
        <s v="teste consult" u="1"/>
      </sharedItems>
    </cacheField>
    <cacheField name="RUBRICA" numFmtId="0">
      <sharedItems/>
    </cacheField>
    <cacheField name="UNIDADE" numFmtId="0">
      <sharedItems/>
    </cacheField>
    <cacheField name="QUANTIDADE" numFmtId="0">
      <sharedItems containsMixedTypes="1" containsNumber="1" containsInteger="1" minValue="0" maxValue="1"/>
    </cacheField>
    <cacheField name="VALOR UNITÁRIO" numFmtId="0">
      <sharedItems containsMixedTypes="1" containsNumber="1" containsInteger="1" minValue="0" maxValue="1"/>
    </cacheField>
    <cacheField name="VALOR TOTAL" numFmtId="0">
      <sharedItems containsMixedTypes="1" containsNumber="1" containsInteger="1" minValue="0" maxValue="1"/>
    </cacheField>
    <cacheField name="FONTE" numFmtId="0">
      <sharedItems containsMixedTypes="1" containsNumber="1" containsInteger="1" minValue="0" maxValue="0" count="5">
        <s v=""/>
        <s v="Subsídio"/>
        <s v="Contrapartida Financeira"/>
        <s v="Contrapartida Econômica"/>
        <n v="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1"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0"/>
    <x v="0"/>
    <s v=""/>
    <s v=""/>
    <s v=""/>
    <s v=""/>
    <s v=""/>
    <x v="0"/>
  </r>
  <r>
    <x v="1"/>
    <x v="1"/>
    <s v="6.1 Despesas Bancárias"/>
    <s v="Unidade"/>
    <n v="1"/>
    <n v="1"/>
    <n v="1"/>
    <x v="1"/>
  </r>
  <r>
    <x v="1"/>
    <x v="1"/>
    <s v="6.2 Horas técnicas da equipe da entidade proponente"/>
    <s v="Horas de trabalho"/>
    <n v="1"/>
    <n v="1"/>
    <n v="1"/>
    <x v="2"/>
  </r>
  <r>
    <x v="1"/>
    <x v="1"/>
    <s v="6.3 Contratação de consultoria (monitoramento e pesquisa de resultados)"/>
    <s v="Horas de trabalho"/>
    <n v="1"/>
    <n v="1"/>
    <n v="1"/>
    <x v="3"/>
  </r>
  <r>
    <x v="1"/>
    <x v="1"/>
    <s v="6.4 Despesas relacionadas a viagens e deslocamentos da equipe da entidade proponente para acompanhamento e/ou realização de ações do projeto"/>
    <s v="Unidade"/>
    <n v="0"/>
    <n v="0"/>
    <n v="0"/>
    <x v="4"/>
  </r>
  <r>
    <x v="1"/>
    <x v="1"/>
    <s v="6.5 Despesas relacionadas à manutenção e funcionamento de escritórios e infraestrutura de apoio à execução do projeto"/>
    <s v="Unidade"/>
    <n v="0"/>
    <n v="0"/>
    <n v="0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180DAC9-ACC4-4835-A721-C3530C0FCDC9}" name="Tabela dinâmica1" cacheId="0" applyNumberFormats="0" applyBorderFormats="0" applyFontFormats="0" applyPatternFormats="0" applyAlignmentFormats="0" applyWidthHeightFormats="1" dataCaption="Valores" showMissing="0" updatedVersion="7" minRefreshableVersion="3" showDrill="0" itemPrintTitles="1" createdVersion="7" indent="0" compact="0" compactData="0" multipleFieldFilters="0" chartFormat="1">
  <location ref="A12:F15" firstHeaderRow="1" firstDataRow="2" firstDataCol="2"/>
  <pivotFields count="8">
    <pivotField axis="axisRow" compact="0" outline="0" showAll="0" sortType="ascending" defaultSubtotal="0">
      <items count="10">
        <item x="0"/>
        <item m="1" x="4"/>
        <item m="1" x="8"/>
        <item m="1" x="3"/>
        <item m="1" x="7"/>
        <item m="1" x="2"/>
        <item m="1" x="6"/>
        <item m="1" x="5"/>
        <item m="1" x="9"/>
        <item x="1"/>
      </items>
    </pivotField>
    <pivotField axis="axisRow" compact="0" outline="0" showAll="0">
      <items count="16">
        <item m="1" x="13"/>
        <item x="0"/>
        <item m="1" x="14"/>
        <item m="1" x="9"/>
        <item m="1" x="2"/>
        <item m="1" x="4"/>
        <item m="1" x="10"/>
        <item m="1" x="12"/>
        <item m="1" x="11"/>
        <item m="1" x="8"/>
        <item m="1" x="5"/>
        <item m="1" x="6"/>
        <item m="1" x="3"/>
        <item x="1"/>
        <item m="1" x="7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dataField="1" compact="0" outline="0" showAll="0"/>
    <pivotField axis="axisCol" compact="0" outline="0" showAll="0">
      <items count="6">
        <item h="1" x="4"/>
        <item h="1" x="0"/>
        <item x="1"/>
        <item x="3"/>
        <item x="2"/>
        <item t="default"/>
      </items>
    </pivotField>
  </pivotFields>
  <rowFields count="2">
    <field x="0"/>
    <field x="1"/>
  </rowFields>
  <rowItems count="2">
    <i>
      <x v="9"/>
      <x v="13"/>
    </i>
    <i t="grand">
      <x/>
    </i>
  </rowItems>
  <colFields count="1">
    <field x="7"/>
  </colFields>
  <colItems count="4">
    <i>
      <x v="2"/>
    </i>
    <i>
      <x v="3"/>
    </i>
    <i>
      <x v="4"/>
    </i>
    <i t="grand">
      <x/>
    </i>
  </colItems>
  <dataFields count="1">
    <dataField name="Soma de VALOR TOTAL" fld="6" baseField="1" baseItem="0" numFmtId="167"/>
  </dataFields>
  <pivotTableStyleInfo name="Estilo de Tabela Dinâmica 2" showRowHeaders="0" showColHeaders="0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56B7D-818B-4AFB-873A-4B6E1F374789}">
  <sheetPr>
    <tabColor theme="0" tint="-0.14999847407452621"/>
    <pageSetUpPr fitToPage="1"/>
  </sheetPr>
  <dimension ref="A1:P26"/>
  <sheetViews>
    <sheetView showGridLines="0" topLeftCell="A25" zoomScale="85" zoomScaleNormal="85" zoomScaleSheetLayoutView="70" workbookViewId="0">
      <selection activeCell="H9" sqref="H9"/>
    </sheetView>
  </sheetViews>
  <sheetFormatPr defaultColWidth="9.140625" defaultRowHeight="12.75"/>
  <cols>
    <col min="1" max="1" width="1.42578125" style="1" customWidth="1"/>
    <col min="2" max="2" width="28.7109375" style="9" customWidth="1"/>
    <col min="3" max="3" width="31.42578125" style="1" customWidth="1"/>
    <col min="4" max="4" width="73" style="1" customWidth="1"/>
    <col min="5" max="5" width="9.7109375" style="1" bestFit="1" customWidth="1"/>
    <col min="6" max="35" width="9.140625" style="1"/>
    <col min="36" max="36" width="5.85546875" style="1" bestFit="1" customWidth="1"/>
    <col min="37" max="16384" width="9.140625" style="1"/>
  </cols>
  <sheetData>
    <row r="1" spans="1:16" ht="18.75" customHeight="1" thickBot="1">
      <c r="B1" s="302"/>
      <c r="C1" s="302"/>
      <c r="D1" s="302"/>
    </row>
    <row r="2" spans="1:16" ht="15" customHeight="1">
      <c r="B2" s="308"/>
      <c r="C2" s="309"/>
      <c r="D2" s="310"/>
    </row>
    <row r="3" spans="1:16" ht="12.75" customHeight="1">
      <c r="B3" s="311"/>
      <c r="C3" s="312"/>
      <c r="D3" s="313"/>
    </row>
    <row r="4" spans="1:16" ht="15" customHeight="1">
      <c r="B4" s="311"/>
      <c r="C4" s="312"/>
      <c r="D4" s="313"/>
    </row>
    <row r="5" spans="1:16" s="2" customFormat="1" ht="15.75" customHeight="1" thickBot="1">
      <c r="A5" s="10"/>
      <c r="B5" s="314"/>
      <c r="C5" s="315"/>
      <c r="D5" s="316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</row>
    <row r="6" spans="1:16" s="2" customFormat="1" ht="15.75" customHeight="1">
      <c r="A6" s="10"/>
      <c r="B6" s="317" t="s">
        <v>0</v>
      </c>
      <c r="C6" s="318"/>
      <c r="D6" s="319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spans="1:16" ht="15" customHeight="1" thickBot="1">
      <c r="B7" s="320"/>
      <c r="C7" s="321"/>
      <c r="D7" s="322"/>
    </row>
    <row r="8" spans="1:16" ht="15" customHeight="1">
      <c r="B8" s="323" t="s">
        <v>1</v>
      </c>
      <c r="C8" s="324"/>
      <c r="D8" s="325"/>
    </row>
    <row r="9" spans="1:16" s="3" customFormat="1" ht="105" customHeight="1">
      <c r="B9" s="326" t="s">
        <v>2</v>
      </c>
      <c r="C9" s="327"/>
      <c r="D9" s="328"/>
    </row>
    <row r="10" spans="1:16" s="4" customFormat="1" ht="30" customHeight="1">
      <c r="B10" s="305" t="s">
        <v>3</v>
      </c>
      <c r="C10" s="306"/>
      <c r="D10" s="307"/>
    </row>
    <row r="11" spans="1:16" s="4" customFormat="1" ht="30" customHeight="1" thickBot="1">
      <c r="B11" s="332" t="s">
        <v>140</v>
      </c>
      <c r="C11" s="333"/>
      <c r="D11" s="334"/>
    </row>
    <row r="12" spans="1:16" ht="15" customHeight="1" thickBot="1">
      <c r="B12" s="337"/>
      <c r="C12" s="337"/>
      <c r="D12" s="337"/>
    </row>
    <row r="13" spans="1:16" s="3" customFormat="1" ht="15" customHeight="1">
      <c r="B13" s="317" t="s">
        <v>4</v>
      </c>
      <c r="C13" s="318"/>
      <c r="D13" s="319"/>
      <c r="E13" s="11"/>
    </row>
    <row r="14" spans="1:16" s="3" customFormat="1" ht="15" customHeight="1" thickBot="1">
      <c r="B14" s="329"/>
      <c r="C14" s="330"/>
      <c r="D14" s="331"/>
    </row>
    <row r="15" spans="1:16" s="3" customFormat="1" ht="30" customHeight="1">
      <c r="B15" s="132" t="s">
        <v>5</v>
      </c>
      <c r="C15" s="335" t="s">
        <v>6</v>
      </c>
      <c r="D15" s="336"/>
    </row>
    <row r="16" spans="1:16" ht="30" customHeight="1">
      <c r="B16" s="338" t="s">
        <v>7</v>
      </c>
      <c r="C16" s="303" t="s">
        <v>8</v>
      </c>
      <c r="D16" s="304"/>
    </row>
    <row r="17" spans="2:4" ht="15" customHeight="1">
      <c r="B17" s="338"/>
      <c r="C17" s="303" t="s">
        <v>9</v>
      </c>
      <c r="D17" s="304"/>
    </row>
    <row r="18" spans="2:4" ht="15">
      <c r="B18" s="338"/>
      <c r="C18" s="303" t="s">
        <v>10</v>
      </c>
      <c r="D18" s="304"/>
    </row>
    <row r="19" spans="2:4" ht="15">
      <c r="B19" s="338"/>
      <c r="C19" s="303" t="s">
        <v>11</v>
      </c>
      <c r="D19" s="304"/>
    </row>
    <row r="20" spans="2:4" ht="15">
      <c r="B20" s="338"/>
      <c r="C20" s="303" t="s">
        <v>12</v>
      </c>
      <c r="D20" s="304"/>
    </row>
    <row r="21" spans="2:4" ht="15" customHeight="1">
      <c r="B21" s="338"/>
      <c r="C21" s="303" t="s">
        <v>13</v>
      </c>
      <c r="D21" s="304"/>
    </row>
    <row r="22" spans="2:4" ht="15" customHeight="1">
      <c r="B22" s="338"/>
      <c r="C22" s="303" t="s">
        <v>14</v>
      </c>
      <c r="D22" s="304"/>
    </row>
    <row r="23" spans="2:4" ht="80.25" customHeight="1" thickBot="1">
      <c r="B23" s="339"/>
      <c r="C23" s="340" t="s">
        <v>15</v>
      </c>
      <c r="D23" s="341"/>
    </row>
    <row r="24" spans="2:4" ht="15" customHeight="1">
      <c r="B24" s="5"/>
      <c r="C24" s="6"/>
    </row>
    <row r="25" spans="2:4">
      <c r="B25" s="5"/>
      <c r="C25" s="6"/>
    </row>
    <row r="26" spans="2:4">
      <c r="B26" s="5"/>
      <c r="C26" s="6"/>
    </row>
  </sheetData>
  <mergeCells count="19">
    <mergeCell ref="C18:D18"/>
    <mergeCell ref="B12:D12"/>
    <mergeCell ref="B16:B23"/>
    <mergeCell ref="C20:D20"/>
    <mergeCell ref="C21:D21"/>
    <mergeCell ref="C22:D22"/>
    <mergeCell ref="C23:D23"/>
    <mergeCell ref="C19:D19"/>
    <mergeCell ref="B1:D1"/>
    <mergeCell ref="C16:D16"/>
    <mergeCell ref="C17:D17"/>
    <mergeCell ref="B10:D10"/>
    <mergeCell ref="B2:D5"/>
    <mergeCell ref="B6:D7"/>
    <mergeCell ref="B8:D8"/>
    <mergeCell ref="B9:D9"/>
    <mergeCell ref="B13:D14"/>
    <mergeCell ref="B11:D11"/>
    <mergeCell ref="C15:D15"/>
  </mergeCells>
  <conditionalFormatting sqref="A24:XFD1048576 A1:B1 A2:A23 E1:XFD23">
    <cfRule type="cellIs" dxfId="182" priority="8" operator="equal">
      <formula>0</formula>
    </cfRule>
  </conditionalFormatting>
  <conditionalFormatting sqref="B9:B10">
    <cfRule type="cellIs" dxfId="181" priority="3" operator="equal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fitToHeight="2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 tint="-0.14999847407452621"/>
    <pageSetUpPr fitToPage="1"/>
  </sheetPr>
  <dimension ref="A1:V46"/>
  <sheetViews>
    <sheetView showGridLines="0" zoomScale="90" zoomScaleNormal="90" zoomScaleSheetLayoutView="70" workbookViewId="0">
      <pane ySplit="7" topLeftCell="A8" activePane="bottomLeft" state="frozen"/>
      <selection pane="bottomLeft" activeCell="H22" sqref="H22"/>
    </sheetView>
  </sheetViews>
  <sheetFormatPr defaultColWidth="9.140625" defaultRowHeight="12.75"/>
  <cols>
    <col min="1" max="1" width="1.42578125" style="1" customWidth="1"/>
    <col min="2" max="2" width="22.28515625" style="9" bestFit="1" customWidth="1"/>
    <col min="3" max="3" width="67.85546875" style="1" customWidth="1"/>
    <col min="4" max="4" width="20.7109375" style="1" customWidth="1"/>
    <col min="5" max="6" width="17.85546875" style="1" customWidth="1"/>
    <col min="7" max="7" width="20.7109375" style="9" customWidth="1"/>
    <col min="8" max="8" width="22.7109375" style="9" customWidth="1"/>
    <col min="9" max="9" width="22.7109375" style="12" customWidth="1"/>
    <col min="10" max="10" width="22.7109375" style="1" customWidth="1"/>
    <col min="11" max="11" width="9.7109375" style="1" bestFit="1" customWidth="1"/>
    <col min="12" max="41" width="9.140625" style="1"/>
    <col min="42" max="42" width="5.85546875" style="1" bestFit="1" customWidth="1"/>
    <col min="43" max="16384" width="9.140625" style="1"/>
  </cols>
  <sheetData>
    <row r="1" spans="1:22" ht="18.75" customHeight="1" thickBot="1">
      <c r="B1" s="440" t="s">
        <v>123</v>
      </c>
      <c r="C1" s="441"/>
      <c r="D1" s="441"/>
      <c r="E1" s="441"/>
      <c r="F1" s="441"/>
      <c r="G1" s="441"/>
      <c r="H1" s="441"/>
      <c r="I1" s="441"/>
      <c r="J1" s="401"/>
    </row>
    <row r="2" spans="1:22" ht="15" customHeight="1">
      <c r="B2" s="308"/>
      <c r="C2" s="310"/>
      <c r="D2" s="406" t="s">
        <v>18</v>
      </c>
      <c r="E2" s="372"/>
      <c r="F2" s="372"/>
      <c r="G2" s="373"/>
      <c r="H2" s="442" t="s">
        <v>19</v>
      </c>
      <c r="I2" s="443"/>
      <c r="J2" s="444"/>
    </row>
    <row r="3" spans="1:22" ht="12.75" customHeight="1">
      <c r="B3" s="311"/>
      <c r="C3" s="313"/>
      <c r="D3" s="407"/>
      <c r="E3" s="374"/>
      <c r="F3" s="374"/>
      <c r="G3" s="375"/>
      <c r="H3" s="445"/>
      <c r="I3" s="446"/>
      <c r="J3" s="447"/>
    </row>
    <row r="4" spans="1:22" ht="15" customHeight="1">
      <c r="B4" s="311"/>
      <c r="C4" s="313"/>
      <c r="D4" s="407"/>
      <c r="E4" s="374"/>
      <c r="F4" s="374"/>
      <c r="G4" s="375"/>
      <c r="H4" s="445"/>
      <c r="I4" s="446"/>
      <c r="J4" s="447"/>
    </row>
    <row r="5" spans="1:22" s="2" customFormat="1" ht="15.75" customHeight="1" thickBot="1">
      <c r="A5" s="10"/>
      <c r="B5" s="311"/>
      <c r="C5" s="313"/>
      <c r="D5" s="407"/>
      <c r="E5" s="374"/>
      <c r="F5" s="374"/>
      <c r="G5" s="375"/>
      <c r="H5" s="445"/>
      <c r="I5" s="446"/>
      <c r="J5" s="447"/>
      <c r="K5" s="10"/>
      <c r="L5" s="249"/>
      <c r="M5" s="10"/>
      <c r="N5" s="10"/>
      <c r="O5" s="10"/>
      <c r="P5" s="10"/>
      <c r="Q5" s="10"/>
      <c r="R5" s="10"/>
      <c r="S5" s="10"/>
      <c r="T5" s="10"/>
      <c r="U5" s="10"/>
      <c r="V5" s="10"/>
    </row>
    <row r="6" spans="1:22" ht="15" customHeight="1">
      <c r="B6" s="376" t="s">
        <v>124</v>
      </c>
      <c r="C6" s="348" t="s">
        <v>24</v>
      </c>
      <c r="D6" s="380" t="s">
        <v>25</v>
      </c>
      <c r="E6" s="455" t="s">
        <v>26</v>
      </c>
      <c r="F6" s="496" t="s">
        <v>125</v>
      </c>
      <c r="G6" s="498" t="s">
        <v>106</v>
      </c>
      <c r="H6" s="455" t="s">
        <v>21</v>
      </c>
      <c r="I6" s="455" t="s">
        <v>20</v>
      </c>
      <c r="J6" s="498" t="s">
        <v>22</v>
      </c>
    </row>
    <row r="7" spans="1:22" ht="13.5" thickBot="1">
      <c r="B7" s="403"/>
      <c r="C7" s="402"/>
      <c r="D7" s="381"/>
      <c r="E7" s="495"/>
      <c r="F7" s="497"/>
      <c r="G7" s="499"/>
      <c r="H7" s="495"/>
      <c r="I7" s="495"/>
      <c r="J7" s="499"/>
    </row>
    <row r="8" spans="1:22" s="3" customFormat="1">
      <c r="B8" s="500" t="s">
        <v>126</v>
      </c>
      <c r="C8" s="159" t="s">
        <v>30</v>
      </c>
      <c r="D8" s="254" t="s">
        <v>127</v>
      </c>
      <c r="E8" s="265">
        <f>SUM('(I) Capacitações'!F8,'(I) Capacitações'!F17,'(I) Capacitações'!F26,'(I) Capacitações'!F35)</f>
        <v>0</v>
      </c>
      <c r="F8" s="137" t="str">
        <f>IFERROR(AVERAGE('(I) Capacitações'!G8,'(I) Capacitações'!G17,'(I) Capacitações'!G26,'(I) Capacitações'!G35),"")</f>
        <v/>
      </c>
      <c r="G8" s="138">
        <f>SUM('(I) Capacitações'!H8,'(I) Capacitações'!H17,'(I) Capacitações'!H26,'(I) Capacitações'!H35)</f>
        <v>0</v>
      </c>
      <c r="H8" s="136">
        <f>SUM(IF('(I) Capacitações'!$I8="Contrapartida Financeira",'(I) Capacitações'!H8,0),IF('(I) Capacitações'!$I17="Contrapartida Financeira",'(I) Capacitações'!H17,0),IF('(I) Capacitações'!$I26="Contrapartida Financeira",'(I) Capacitações'!H26,0),IF('(I) Capacitações'!I35="Contrapartida Financeira",'(I) Capacitações'!H35,0))</f>
        <v>0</v>
      </c>
      <c r="I8" s="136">
        <f>SUM(IF('(I) Capacitações'!$I8="Contrapartida Econômica",'(I) Capacitações'!H8,0),IF('(I) Capacitações'!$I17="Contrapartida Econômica",'(I) Capacitações'!H17,0),IF('(I) Capacitações'!$I26="Contrapartida Econômica",'(I) Capacitações'!H26,0),IF('(I) Capacitações'!I35="Contrapartida Econômica",'(I) Capacitações'!H35,0))</f>
        <v>0</v>
      </c>
      <c r="J8" s="195">
        <f>SUM(IF('(I) Capacitações'!$I8="Subsídio",'(I) Capacitações'!H8,0),IF('(I) Capacitações'!$I17="Subsídio",'(I) Capacitações'!H17,0),IF('(I) Capacitações'!$I26="Subsídio",'(I) Capacitações'!H26,0),IF('(I) Capacitações'!I35="Subsídio",'(I) Capacitações'!H35,0))</f>
        <v>0</v>
      </c>
      <c r="L8" s="1"/>
    </row>
    <row r="9" spans="1:22" s="3" customFormat="1">
      <c r="B9" s="500"/>
      <c r="C9" s="159" t="s">
        <v>31</v>
      </c>
      <c r="D9" s="255" t="s">
        <v>128</v>
      </c>
      <c r="E9" s="265">
        <f>SUM('(I) Capacitações'!F9,'(I) Capacitações'!F18,'(I) Capacitações'!F27,'(I) Capacitações'!F36)</f>
        <v>0</v>
      </c>
      <c r="F9" s="137" t="str">
        <f>IFERROR(AVERAGE('(I) Capacitações'!G9,'(I) Capacitações'!G18,'(I) Capacitações'!G27,'(I) Capacitações'!G36),"")</f>
        <v/>
      </c>
      <c r="G9" s="138">
        <f>SUM('(I) Capacitações'!H9,'(I) Capacitações'!H18,'(I) Capacitações'!H27,'(I) Capacitações'!H36)</f>
        <v>0</v>
      </c>
      <c r="H9" s="136">
        <f>SUM(IF('(I) Capacitações'!$I9="Contrapartida Financeira",'(I) Capacitações'!H9,0),IF('(I) Capacitações'!$I18="Contrapartida Financeira",'(I) Capacitações'!H18,0),IF('(I) Capacitações'!$I27="Contrapartida Financeira",'(I) Capacitações'!H27,0),IF('(I) Capacitações'!I36="Contrapartida Financeira",'(I) Capacitações'!H36,0))</f>
        <v>0</v>
      </c>
      <c r="I9" s="136">
        <f>SUM(IF('(I) Capacitações'!$I9="Contrapartida Econômica",'(I) Capacitações'!H9,0),IF('(I) Capacitações'!$I18="Contrapartida Econômica",'(I) Capacitações'!H18,0),IF('(I) Capacitações'!$I27="Contrapartida Econômica",'(I) Capacitações'!H27,0),IF('(I) Capacitações'!I36="Contrapartida Econômica",'(I) Capacitações'!H36,0))</f>
        <v>0</v>
      </c>
      <c r="J9" s="195">
        <f>SUM(IF('(I) Capacitações'!$I9="Subsídio",'(I) Capacitações'!H9,0),IF('(I) Capacitações'!$I18="Subsídio",'(I) Capacitações'!H18,0),IF('(I) Capacitações'!$I27="Subsídio",'(I) Capacitações'!H27,0),IF('(I) Capacitações'!I36="Subsídio",'(I) Capacitações'!H36,0))</f>
        <v>0</v>
      </c>
      <c r="L9" s="1"/>
    </row>
    <row r="10" spans="1:22" s="3" customFormat="1">
      <c r="B10" s="500"/>
      <c r="C10" s="159" t="s">
        <v>32</v>
      </c>
      <c r="D10" s="255" t="s">
        <v>50</v>
      </c>
      <c r="E10" s="265">
        <f>SUM('(I) Capacitações'!F10,'(I) Capacitações'!F19,'(I) Capacitações'!F28,'(I) Capacitações'!F37)</f>
        <v>0</v>
      </c>
      <c r="F10" s="137" t="str">
        <f>IFERROR(AVERAGE('(I) Capacitações'!G10,'(I) Capacitações'!G19,'(I) Capacitações'!G28,'(I) Capacitações'!G37),"")</f>
        <v/>
      </c>
      <c r="G10" s="138">
        <f>SUM('(I) Capacitações'!H10,'(I) Capacitações'!H19,'(I) Capacitações'!H28,'(I) Capacitações'!H37)</f>
        <v>0</v>
      </c>
      <c r="H10" s="136">
        <f>SUM(IF('(I) Capacitações'!$I10="Contrapartida Financeira",'(I) Capacitações'!H10,0),IF('(I) Capacitações'!$I19="Contrapartida Financeira",'(I) Capacitações'!H19,0),IF('(I) Capacitações'!$I28="Contrapartida Financeira",'(I) Capacitações'!H28,0),IF('(I) Capacitações'!I37="Contrapartida Financeira",'(I) Capacitações'!H37,0))</f>
        <v>0</v>
      </c>
      <c r="I10" s="136">
        <f>SUM(IF('(I) Capacitações'!$I10="Contrapartida Econômica",'(I) Capacitações'!H10,0),IF('(I) Capacitações'!$I19="Contrapartida Econômica",'(I) Capacitações'!H19,0),IF('(I) Capacitações'!$I28="Contrapartida Econômica",'(I) Capacitações'!H28,0),IF('(I) Capacitações'!I37="Contrapartida Econômica",'(I) Capacitações'!H37,0))</f>
        <v>0</v>
      </c>
      <c r="J10" s="195">
        <f>SUM(IF('(I) Capacitações'!$I10="Subsídio",'(I) Capacitações'!H10,0),IF('(I) Capacitações'!$I19="Subsídio",'(I) Capacitações'!H19,0),IF('(I) Capacitações'!$I28="Subsídio",'(I) Capacitações'!H28,0),IF('(I) Capacitações'!I37="Subsídio",'(I) Capacitações'!H37,0))</f>
        <v>0</v>
      </c>
      <c r="L10" s="1"/>
    </row>
    <row r="11" spans="1:22" s="3" customFormat="1" ht="38.25">
      <c r="B11" s="500"/>
      <c r="C11" s="159" t="s">
        <v>33</v>
      </c>
      <c r="D11" s="255" t="s">
        <v>50</v>
      </c>
      <c r="E11" s="265">
        <f>SUM('(I) Capacitações'!F11,'(I) Capacitações'!F20,'(I) Capacitações'!F29,'(I) Capacitações'!F38)</f>
        <v>0</v>
      </c>
      <c r="F11" s="137" t="str">
        <f>IFERROR(AVERAGE('(I) Capacitações'!G11,'(I) Capacitações'!G20,'(I) Capacitações'!G29,'(I) Capacitações'!G38),"")</f>
        <v/>
      </c>
      <c r="G11" s="138">
        <f>SUM('(I) Capacitações'!H11,'(I) Capacitações'!H20,'(I) Capacitações'!H29,'(I) Capacitações'!H38)</f>
        <v>0</v>
      </c>
      <c r="H11" s="136">
        <f>SUM(IF('(I) Capacitações'!$I11="Contrapartida Financeira",'(I) Capacitações'!H11,0),IF('(I) Capacitações'!$I20="Contrapartida Financeira",'(I) Capacitações'!H20,0),IF('(I) Capacitações'!$I29="Contrapartida Financeira",'(I) Capacitações'!H29,0),IF('(I) Capacitações'!I38="Contrapartida Financeira",'(I) Capacitações'!H38,0))</f>
        <v>0</v>
      </c>
      <c r="I11" s="136">
        <f>SUM(IF('(I) Capacitações'!$I11="Contrapartida Econômica",'(I) Capacitações'!H11,0),IF('(I) Capacitações'!$I20="Contrapartida Econômica",'(I) Capacitações'!H20,0),IF('(I) Capacitações'!$I29="Contrapartida Econômica",'(I) Capacitações'!H29,0),IF('(I) Capacitações'!I38="Contrapartida Econômica",'(I) Capacitações'!H38,0))</f>
        <v>0</v>
      </c>
      <c r="J11" s="195">
        <f>SUM(IF('(I) Capacitações'!$I11="Subsídio",'(I) Capacitações'!H11,0),IF('(I) Capacitações'!$I20="Subsídio",'(I) Capacitações'!H20,0),IF('(I) Capacitações'!$I29="Subsídio",'(I) Capacitações'!H29,0),IF('(I) Capacitações'!I38="Subsídio",'(I) Capacitações'!H38,0))</f>
        <v>0</v>
      </c>
      <c r="L11" s="1"/>
    </row>
    <row r="12" spans="1:22" s="3" customFormat="1" ht="38.25">
      <c r="B12" s="500"/>
      <c r="C12" s="159" t="s">
        <v>34</v>
      </c>
      <c r="D12" s="255" t="s">
        <v>50</v>
      </c>
      <c r="E12" s="265">
        <f>SUM('(I) Capacitações'!F12,'(I) Capacitações'!F21,'(I) Capacitações'!F30,'(I) Capacitações'!F39)</f>
        <v>0</v>
      </c>
      <c r="F12" s="137" t="str">
        <f>IFERROR(AVERAGE('(I) Capacitações'!G12,'(I) Capacitações'!G21,'(I) Capacitações'!G30,'(I) Capacitações'!G39),"")</f>
        <v/>
      </c>
      <c r="G12" s="138">
        <f>SUM('(I) Capacitações'!H12,'(I) Capacitações'!H21,'(I) Capacitações'!H30,'(I) Capacitações'!H39)</f>
        <v>0</v>
      </c>
      <c r="H12" s="136">
        <f>SUM(IF('(I) Capacitações'!$I12="Contrapartida Financeira",'(I) Capacitações'!H12,0),IF('(I) Capacitações'!$I21="Contrapartida Financeira",'(I) Capacitações'!H21,0),IF('(I) Capacitações'!$I30="Contrapartida Financeira",'(I) Capacitações'!H30,0),IF('(I) Capacitações'!I39="Contrapartida Financeira",'(I) Capacitações'!H39,0))</f>
        <v>0</v>
      </c>
      <c r="I12" s="136">
        <f>SUM(IF('(I) Capacitações'!$I12="Contrapartida Econômica",'(I) Capacitações'!H12,0),IF('(I) Capacitações'!$I21="Contrapartida Econômica",'(I) Capacitações'!H21,0),IF('(I) Capacitações'!$I30="Contrapartida Econômica",'(I) Capacitações'!H30,0),IF('(I) Capacitações'!I39="Contrapartida Econômica",'(I) Capacitações'!H39,0))</f>
        <v>0</v>
      </c>
      <c r="J12" s="195">
        <f>SUM(IF('(I) Capacitações'!$I12="Subsídio",'(I) Capacitações'!H12,0),IF('(I) Capacitações'!$I21="Subsídio",'(I) Capacitações'!H21,0),IF('(I) Capacitações'!$I30="Subsídio",'(I) Capacitações'!H30,0),IF('(I) Capacitações'!I39="Subsídio",'(I) Capacitações'!H39,0))</f>
        <v>0</v>
      </c>
      <c r="L12" s="1"/>
    </row>
    <row r="13" spans="1:22" s="3" customFormat="1">
      <c r="B13" s="500"/>
      <c r="C13" s="159" t="s">
        <v>35</v>
      </c>
      <c r="D13" s="256" t="s">
        <v>54</v>
      </c>
      <c r="E13" s="265">
        <f>SUM('(I) Capacitações'!F13,'(I) Capacitações'!F22,'(I) Capacitações'!F31,'(I) Capacitações'!F40)</f>
        <v>0</v>
      </c>
      <c r="F13" s="137" t="str">
        <f>IFERROR(AVERAGE('(I) Capacitações'!G13,'(I) Capacitações'!G22,'(I) Capacitações'!G31,'(I) Capacitações'!G40),"")</f>
        <v/>
      </c>
      <c r="G13" s="138">
        <f>SUM('(I) Capacitações'!H13,'(I) Capacitações'!H22,'(I) Capacitações'!H31,'(I) Capacitações'!H40)</f>
        <v>0</v>
      </c>
      <c r="H13" s="136">
        <f>SUM(IF('(I) Capacitações'!$I13="Contrapartida Financeira",'(I) Capacitações'!H13,0),IF('(I) Capacitações'!$I22="Contrapartida Financeira",'(I) Capacitações'!H22,0),IF('(I) Capacitações'!$I31="Contrapartida Financeira",'(I) Capacitações'!H31,0),IF('(I) Capacitações'!I40="Contrapartida Financeira",'(I) Capacitações'!H40,0))</f>
        <v>0</v>
      </c>
      <c r="I13" s="136">
        <f>SUM(IF('(I) Capacitações'!$I13="Contrapartida Econômica",'(I) Capacitações'!H13,0),IF('(I) Capacitações'!$I22="Contrapartida Econômica",'(I) Capacitações'!H22,0),IF('(I) Capacitações'!$I31="Contrapartida Econômica",'(I) Capacitações'!H31,0),IF('(I) Capacitações'!I40="Contrapartida Econômica",'(I) Capacitações'!H40,0))</f>
        <v>0</v>
      </c>
      <c r="J13" s="195">
        <f>SUM(IF('(I) Capacitações'!$I13="Subsídio",'(I) Capacitações'!H13,0),IF('(I) Capacitações'!$I22="Subsídio",'(I) Capacitações'!H22,0),IF('(I) Capacitações'!$I31="Subsídio",'(I) Capacitações'!H31,0),IF('(I) Capacitações'!I40="Subsídio",'(I) Capacitações'!H40,0))</f>
        <v>0</v>
      </c>
      <c r="L13" s="1"/>
    </row>
    <row r="14" spans="1:22" s="4" customFormat="1">
      <c r="B14" s="500"/>
      <c r="C14" s="159" t="s">
        <v>36</v>
      </c>
      <c r="D14" s="256" t="s">
        <v>54</v>
      </c>
      <c r="E14" s="265">
        <f>SUM('(I) Capacitações'!F14,'(I) Capacitações'!F23,'(I) Capacitações'!F32,'(I) Capacitações'!F41)</f>
        <v>0</v>
      </c>
      <c r="F14" s="137" t="str">
        <f>IFERROR(AVERAGE('(I) Capacitações'!G14,'(I) Capacitações'!G23,'(I) Capacitações'!G32,'(I) Capacitações'!G41),"")</f>
        <v/>
      </c>
      <c r="G14" s="138">
        <f>SUM('(I) Capacitações'!H14,'(I) Capacitações'!H23,'(I) Capacitações'!H32,'(I) Capacitações'!H41)</f>
        <v>0</v>
      </c>
      <c r="H14" s="136">
        <f>SUM(IF('(I) Capacitações'!$I14="Contrapartida Financeira",'(I) Capacitações'!H14,0),IF('(I) Capacitações'!$I23="Contrapartida Financeira",'(I) Capacitações'!H23,0),IF('(I) Capacitações'!$I32="Contrapartida Financeira",'(I) Capacitações'!H32,0),IF('(I) Capacitações'!I41="Contrapartida Financeira",'(I) Capacitações'!H41,0))</f>
        <v>0</v>
      </c>
      <c r="I14" s="136">
        <f>SUM(IF('(I) Capacitações'!$I14="Contrapartida Econômica",'(I) Capacitações'!H14,0),IF('(I) Capacitações'!$I23="Contrapartida Econômica",'(I) Capacitações'!H23,0),IF('(I) Capacitações'!$I32="Contrapartida Econômica",'(I) Capacitações'!H32,0),IF('(I) Capacitações'!I41="Contrapartida Econômica",'(I) Capacitações'!H41,0))</f>
        <v>0</v>
      </c>
      <c r="J14" s="195">
        <f>SUM(IF('(I) Capacitações'!$I14="Subsídio",'(I) Capacitações'!H14,0),IF('(I) Capacitações'!$I23="Subsídio",'(I) Capacitações'!H23,0),IF('(I) Capacitações'!$I32="Subsídio",'(I) Capacitações'!H32,0),IF('(I) Capacitações'!I41="Subsídio",'(I) Capacitações'!H41,0))</f>
        <v>0</v>
      </c>
    </row>
    <row r="15" spans="1:22">
      <c r="B15" s="500"/>
      <c r="C15" s="159" t="s">
        <v>37</v>
      </c>
      <c r="D15" s="256" t="s">
        <v>54</v>
      </c>
      <c r="E15" s="265">
        <f>SUM('(I) Capacitações'!F15,'(I) Capacitações'!F24,'(I) Capacitações'!F33,'(I) Capacitações'!F42)</f>
        <v>0</v>
      </c>
      <c r="F15" s="137" t="str">
        <f>IFERROR(AVERAGE('(I) Capacitações'!G15,'(I) Capacitações'!G24,'(I) Capacitações'!G33,'(I) Capacitações'!G42),"")</f>
        <v/>
      </c>
      <c r="G15" s="138">
        <f>SUM('(I) Capacitações'!H15,'(I) Capacitações'!H24,'(I) Capacitações'!H33,'(I) Capacitações'!H42)</f>
        <v>0</v>
      </c>
      <c r="H15" s="136">
        <f>SUM(IF('(I) Capacitações'!$I15="Contrapartida Financeira",'(I) Capacitações'!H15,0),IF('(I) Capacitações'!$I24="Contrapartida Financeira",'(I) Capacitações'!H24,0),IF('(I) Capacitações'!$I33="Contrapartida Financeira",'(I) Capacitações'!H33,0),IF('(I) Capacitações'!I42="Contrapartida Financeira",'(I) Capacitações'!H42,0))</f>
        <v>0</v>
      </c>
      <c r="I15" s="136">
        <f>SUM(IF('(I) Capacitações'!$I15="Contrapartida Econômica",'(I) Capacitações'!H15,0),IF('(I) Capacitações'!$I24="Contrapartida Econômica",'(I) Capacitações'!H24,0),IF('(I) Capacitações'!$I33="Contrapartida Econômica",'(I) Capacitações'!H33,0),IF('(I) Capacitações'!I42="Contrapartida Econômica",'(I) Capacitações'!H42,0))</f>
        <v>0</v>
      </c>
      <c r="J15" s="195">
        <f>SUM(IF('(I) Capacitações'!$I15="Subsídio",'(I) Capacitações'!H15,0),IF('(I) Capacitações'!$I24="Subsídio",'(I) Capacitações'!H24,0),IF('(I) Capacitações'!$I33="Subsídio",'(I) Capacitações'!H33,0),IF('(I) Capacitações'!I42="Subsídio",'(I) Capacitações'!H42,0))</f>
        <v>0</v>
      </c>
    </row>
    <row r="16" spans="1:22" ht="13.5" thickBot="1">
      <c r="B16" s="501"/>
      <c r="C16" s="26" t="s">
        <v>39</v>
      </c>
      <c r="D16" s="257" t="s">
        <v>50</v>
      </c>
      <c r="E16" s="266">
        <f>SUM('(I) Capacitações'!F16,'(I) Capacitações'!F25,'(I) Capacitações'!F34,'(I) Capacitações'!F43)</f>
        <v>0</v>
      </c>
      <c r="F16" s="202" t="str">
        <f>IFERROR(AVERAGE('(I) Capacitações'!G16,'(I) Capacitações'!G25,'(I) Capacitações'!G34,'(I) Capacitações'!G43),"")</f>
        <v/>
      </c>
      <c r="G16" s="203">
        <f>SUM('(I) Capacitações'!H16,'(I) Capacitações'!H25,'(I) Capacitações'!H34,'(I) Capacitações'!H43)</f>
        <v>0</v>
      </c>
      <c r="H16" s="200">
        <f>SUM(IF('(I) Capacitações'!$I16="Contrapartida Financeira",'(I) Capacitações'!H16,0),IF('(I) Capacitações'!$I25="Contrapartida Financeira",'(I) Capacitações'!H25,0),IF('(I) Capacitações'!$I34="Contrapartida Financeira",'(I) Capacitações'!H34,0),IF('(I) Capacitações'!I43="Contrapartida Financeira",'(I) Capacitações'!H43,0))</f>
        <v>0</v>
      </c>
      <c r="I16" s="200">
        <f>SUM(IF('(I) Capacitações'!$I16="Contrapartida Econômica",'(I) Capacitações'!H16,0),IF('(I) Capacitações'!$I25="Contrapartida Econômica",'(I) Capacitações'!H25,0),IF('(I) Capacitações'!$I34="Contrapartida Econômica",'(I) Capacitações'!H34,0),IF('(I) Capacitações'!I43="Contrapartida Econômica",'(I) Capacitações'!H43,0))</f>
        <v>0</v>
      </c>
      <c r="J16" s="201">
        <f>SUM(IF('(I) Capacitações'!$I16="Subsídio",'(I) Capacitações'!H16,0),IF('(I) Capacitações'!$I25="Subsídio",'(I) Capacitações'!H25,0),IF('(I) Capacitações'!$I34="Subsídio",'(I) Capacitações'!H34,0),IF('(I) Capacitações'!I43="Subsídio",'(I) Capacitações'!H43,0))</f>
        <v>0</v>
      </c>
    </row>
    <row r="17" spans="2:12" ht="24.95" customHeight="1">
      <c r="B17" s="502" t="s">
        <v>129</v>
      </c>
      <c r="C17" s="231" t="s">
        <v>48</v>
      </c>
      <c r="D17" s="34" t="s">
        <v>128</v>
      </c>
      <c r="E17" s="267">
        <f>SUM('(II) Consultorias'!F8,'(II) Consultorias'!F13,'(II) Consultorias'!F18,'(II) Consultorias'!F23)</f>
        <v>0</v>
      </c>
      <c r="F17" s="55" t="str">
        <f>IFERROR(AVERAGE('(II) Consultorias'!G8,'(II) Consultorias'!G13,'(II) Consultorias'!G18,'(II) Consultorias'!G23),"")</f>
        <v/>
      </c>
      <c r="G17" s="49">
        <f>SUM('(II) Consultorias'!H8,'(II) Consultorias'!H13,'(II) Consultorias'!H18,'(II) Consultorias'!H23)</f>
        <v>0</v>
      </c>
      <c r="H17" s="234">
        <f>SUM(IF('(II) Consultorias'!$I8="Contrapartida Financeira",'(II) Consultorias'!H8,0),IF('(II) Consultorias'!$I13="Contrapartida Financeira",'(II) Consultorias'!H13,0),IF('(II) Consultorias'!$I18="Contrapartida Financeira",'(II) Consultorias'!H18,0),IF('(II) Consultorias'!$I23="Contrapartida Financeira",'(II) Consultorias'!H23,0))</f>
        <v>0</v>
      </c>
      <c r="I17" s="55">
        <f>SUM(IF('(II) Consultorias'!$I8="Contrapartida Econômica",'(II) Consultorias'!H8,0),IF('(II) Consultorias'!$I13="Contrapartida Econômica",'(II) Consultorias'!H13,0),IF('(II) Consultorias'!$I18="Contrapartida Econômica",'(II) Consultorias'!H18,0),IF('(II) Consultorias'!$I23="Contrapartida Econômica",'(II) Consultorias'!H23,0))</f>
        <v>0</v>
      </c>
      <c r="J17" s="49">
        <f>SUM(IF('(II) Consultorias'!$I8="Subsídio",'(II) Consultorias'!H8,0),IF('(II) Consultorias'!$I13="Subsídio",'(II) Consultorias'!H13,0),IF('(II) Consultorias'!$I18="Subsídio",'(II) Consultorias'!H18,0),IF('(II) Consultorias'!$I23="Subsídio",'(II) Consultorias'!H23,0))</f>
        <v>0</v>
      </c>
    </row>
    <row r="18" spans="2:12" ht="24.95" customHeight="1">
      <c r="B18" s="503"/>
      <c r="C18" s="232" t="s">
        <v>49</v>
      </c>
      <c r="D18" s="35" t="s">
        <v>50</v>
      </c>
      <c r="E18" s="268">
        <f>SUM('(II) Consultorias'!F9,'(II) Consultorias'!F14,'(II) Consultorias'!F19,'(II) Consultorias'!F24)</f>
        <v>0</v>
      </c>
      <c r="F18" s="56" t="str">
        <f>IFERROR(AVERAGE('(II) Consultorias'!G9,'(II) Consultorias'!G14,'(II) Consultorias'!G19,'(II) Consultorias'!G24),"")</f>
        <v/>
      </c>
      <c r="G18" s="51">
        <f>SUM('(II) Consultorias'!H9,'(II) Consultorias'!H14,'(II) Consultorias'!H19,'(II) Consultorias'!H24)</f>
        <v>0</v>
      </c>
      <c r="H18" s="235">
        <f>SUM(IF('(II) Consultorias'!$I9="Contrapartida Financeira",'(II) Consultorias'!H9,0),IF('(II) Consultorias'!$I14="Contrapartida Financeira",'(II) Consultorias'!H14,0),IF('(II) Consultorias'!$I19="Contrapartida Financeira",'(II) Consultorias'!H19,0),IF('(II) Consultorias'!$I24="Contrapartida Financeira",'(II) Consultorias'!H24,0))</f>
        <v>0</v>
      </c>
      <c r="I18" s="56">
        <f>SUM(IF('(II) Consultorias'!$I9="Contrapartida Econômica",'(II) Consultorias'!H9,0),IF('(II) Consultorias'!$I14="Contrapartida Econômica",'(II) Consultorias'!H14,0),IF('(II) Consultorias'!$I19="Contrapartida Econômica",'(II) Consultorias'!H19,0),IF('(II) Consultorias'!$I24="Contrapartida Econômica",'(II) Consultorias'!H24,0))</f>
        <v>0</v>
      </c>
      <c r="J18" s="51">
        <f>SUM(IF('(II) Consultorias'!$I9="Subsídio",'(II) Consultorias'!H9,0),IF('(II) Consultorias'!$I14="Subsídio",'(II) Consultorias'!H14,0),IF('(II) Consultorias'!$I19="Subsídio",'(II) Consultorias'!H19,0),IF('(II) Consultorias'!$I24="Subsídio",'(II) Consultorias'!H24,0))</f>
        <v>0</v>
      </c>
    </row>
    <row r="19" spans="2:12" ht="24.95" customHeight="1">
      <c r="B19" s="503"/>
      <c r="C19" s="232" t="s">
        <v>51</v>
      </c>
      <c r="D19" s="35" t="s">
        <v>50</v>
      </c>
      <c r="E19" s="268">
        <f>SUM('(II) Consultorias'!F10,'(II) Consultorias'!F15,'(II) Consultorias'!F20,'(II) Consultorias'!F25)</f>
        <v>0</v>
      </c>
      <c r="F19" s="56" t="str">
        <f>IFERROR(AVERAGE('(II) Consultorias'!G10,'(II) Consultorias'!G15,'(II) Consultorias'!G20,'(II) Consultorias'!G25),"")</f>
        <v/>
      </c>
      <c r="G19" s="51">
        <f>SUM('(II) Consultorias'!H10,'(II) Consultorias'!H15,'(II) Consultorias'!H20,'(II) Consultorias'!H25)</f>
        <v>0</v>
      </c>
      <c r="H19" s="235">
        <f>SUM(IF('(II) Consultorias'!$I10="Contrapartida Financeira",'(II) Consultorias'!H10,0),IF('(II) Consultorias'!$I15="Contrapartida Financeira",'(II) Consultorias'!H15,0),IF('(II) Consultorias'!$I20="Contrapartida Financeira",'(II) Consultorias'!H20,0),IF('(II) Consultorias'!$I25="Contrapartida Financeira",'(II) Consultorias'!H25,0))</f>
        <v>0</v>
      </c>
      <c r="I19" s="56">
        <f>SUM(IF('(II) Consultorias'!$I10="Contrapartida Econômica",'(II) Consultorias'!H10,0),IF('(II) Consultorias'!$I15="Contrapartida Econômica",'(II) Consultorias'!H15,0),IF('(II) Consultorias'!$I20="Contrapartida Econômica",'(II) Consultorias'!H20,0),IF('(II) Consultorias'!$I25="Contrapartida Econômica",'(II) Consultorias'!H25,0))</f>
        <v>0</v>
      </c>
      <c r="J19" s="51">
        <f>SUM(IF('(II) Consultorias'!$I10="Subsídio",'(II) Consultorias'!H10,0),IF('(II) Consultorias'!$I15="Subsídio",'(II) Consultorias'!H15,0),IF('(II) Consultorias'!$I20="Subsídio",'(II) Consultorias'!H20,0),IF('(II) Consultorias'!$I25="Subsídio",'(II) Consultorias'!H25,0))</f>
        <v>0</v>
      </c>
    </row>
    <row r="20" spans="2:12" ht="38.25">
      <c r="B20" s="503"/>
      <c r="C20" s="232" t="s">
        <v>52</v>
      </c>
      <c r="D20" s="35" t="s">
        <v>50</v>
      </c>
      <c r="E20" s="268">
        <f>SUM('(II) Consultorias'!F11,'(II) Consultorias'!F16,'(II) Consultorias'!F21,'(II) Consultorias'!F26)</f>
        <v>0</v>
      </c>
      <c r="F20" s="56" t="str">
        <f>IFERROR(AVERAGE('(II) Consultorias'!G11,'(II) Consultorias'!G16,'(II) Consultorias'!G21,'(II) Consultorias'!G26),"")</f>
        <v/>
      </c>
      <c r="G20" s="51">
        <f>SUM('(II) Consultorias'!H11,'(II) Consultorias'!H16,'(II) Consultorias'!H21,'(II) Consultorias'!H26)</f>
        <v>0</v>
      </c>
      <c r="H20" s="235">
        <f>SUM(IF('(II) Consultorias'!$I11="Contrapartida Financeira",'(II) Consultorias'!H11,0),IF('(II) Consultorias'!$I16="Contrapartida Financeira",'(II) Consultorias'!H16,0),IF('(II) Consultorias'!$I21="Contrapartida Financeira",'(II) Consultorias'!H21,0),IF('(II) Consultorias'!$I26="Contrapartida Financeira",'(II) Consultorias'!H26,0))</f>
        <v>0</v>
      </c>
      <c r="I20" s="56">
        <f>SUM(IF('(II) Consultorias'!$I11="Contrapartida Econômica",'(II) Consultorias'!H11,0),IF('(II) Consultorias'!$I16="Contrapartida Econômica",'(II) Consultorias'!H16,0),IF('(II) Consultorias'!$I21="Contrapartida Econômica",'(II) Consultorias'!H21,0),IF('(II) Consultorias'!$I26="Contrapartida Econômica",'(II) Consultorias'!H26,0))</f>
        <v>0</v>
      </c>
      <c r="J20" s="51">
        <f>SUM(IF('(II) Consultorias'!$I11="Subsídio",'(II) Consultorias'!H11,0),IF('(II) Consultorias'!$I16="Subsídio",'(II) Consultorias'!H16,0),IF('(II) Consultorias'!$I21="Subsídio",'(II) Consultorias'!H21,0),IF('(II) Consultorias'!$I26="Subsídio",'(II) Consultorias'!H26,0))</f>
        <v>0</v>
      </c>
    </row>
    <row r="21" spans="2:12" ht="24.95" customHeight="1" thickBot="1">
      <c r="B21" s="504"/>
      <c r="C21" s="233" t="s">
        <v>53</v>
      </c>
      <c r="D21" s="36" t="s">
        <v>54</v>
      </c>
      <c r="E21" s="269">
        <f>SUM('(II) Consultorias'!F12,'(II) Consultorias'!F17,'(II) Consultorias'!F22,'(II) Consultorias'!F27)</f>
        <v>0</v>
      </c>
      <c r="F21" s="57" t="str">
        <f>IFERROR(AVERAGE('(II) Consultorias'!G12,'(II) Consultorias'!G17,'(II) Consultorias'!G22,'(II) Consultorias'!G27),"")</f>
        <v/>
      </c>
      <c r="G21" s="58">
        <f>SUM('(II) Consultorias'!H12,'(II) Consultorias'!H17,'(II) Consultorias'!H22,'(II) Consultorias'!H27)</f>
        <v>0</v>
      </c>
      <c r="H21" s="236">
        <f>SUM(IF('(II) Consultorias'!$I12="Contrapartida Financeira",'(II) Consultorias'!H12,0),IF('(II) Consultorias'!$I17="Contrapartida Financeira",'(II) Consultorias'!H17,0),IF('(II) Consultorias'!$I22="Contrapartida Financeira",'(II) Consultorias'!H22,0),IF('(II) Consultorias'!$I27="Contrapartida Financeira",'(II) Consultorias'!H27,0))</f>
        <v>0</v>
      </c>
      <c r="I21" s="204">
        <f>SUM(IF('(II) Consultorias'!$I12="Contrapartida Econômica",'(II) Consultorias'!H12,0),IF('(II) Consultorias'!$I17="Contrapartida Econômica",'(II) Consultorias'!H17,0),IF('(II) Consultorias'!$I22="Contrapartida Econômica",'(II) Consultorias'!H22,0),IF('(II) Consultorias'!$I27="Contrapartida Econômica",'(II) Consultorias'!H27,0))</f>
        <v>0</v>
      </c>
      <c r="J21" s="214">
        <f>SUM(IF('(II) Consultorias'!$I12="Subsídio",'(II) Consultorias'!H12,0),IF('(II) Consultorias'!$I17="Subsídio",'(II) Consultorias'!H17,0),IF('(II) Consultorias'!$I22="Subsídio",'(II) Consultorias'!H22,0),IF('(II) Consultorias'!$I27="Subsídio",'(II) Consultorias'!H27,0))</f>
        <v>0</v>
      </c>
    </row>
    <row r="22" spans="2:12" ht="24.95" customHeight="1">
      <c r="B22" s="505" t="s">
        <v>130</v>
      </c>
      <c r="C22" s="199" t="s">
        <v>61</v>
      </c>
      <c r="D22" s="258" t="s">
        <v>50</v>
      </c>
      <c r="E22" s="265">
        <f>SUM('(III) Estudos'!F8,'(III) Estudos'!F11,'(III) Estudos'!F14,'(III) Estudos'!F17)</f>
        <v>0</v>
      </c>
      <c r="F22" s="137" t="str">
        <f>IFERROR(AVERAGE('(III) Estudos'!G8,'(III) Estudos'!G11,'(III) Estudos'!G14,'(III) Estudos'!G17),"")</f>
        <v/>
      </c>
      <c r="G22" s="237">
        <f>SUM('(III) Estudos'!H8,'(III) Estudos'!H11,'(III) Estudos'!H14,'(III) Estudos'!H17)</f>
        <v>0</v>
      </c>
      <c r="H22" s="215">
        <f>SUM(IF('(III) Estudos'!$I8="Contrapartida Financeira",'(III) Estudos'!H8,0),IF('(III) Estudos'!$I11="Contrapartida Financeira",'(III) Estudos'!H1,0),IF('(III) Estudos'!$I14="Contrapartida Financeira",'(III) Estudos'!H14,0),IF('(III) Estudos'!$I17="Contrapartida Financeira",'(III) Estudos'!H17,0))</f>
        <v>0</v>
      </c>
      <c r="I22" s="207">
        <f>SUM(IF('(III) Estudos'!$I8="Contrapartida Econômica",'(III) Estudos'!H8,0),IF('(III) Estudos'!$I11="Contrapartida Econômica",'(III) Estudos'!H1,0),IF('(III) Estudos'!$I14="Contrapartida Econômica",'(III) Estudos'!H14,0),IF('(III) Estudos'!$I17="Contrapartida Econômica",'(III) Estudos'!H17,0))</f>
        <v>0</v>
      </c>
      <c r="J22" s="216">
        <f>SUM(IF('(III) Estudos'!$I8="Subsídio",'(III) Estudos'!H8,0),IF('(III) Estudos'!$I11="Subsídio",'(III) Estudos'!H1,0),IF('(III) Estudos'!$I14="Subsídio",'(III) Estudos'!H14,0),IF('(III) Estudos'!$I17="Subsídio",'(III) Estudos'!H17,0))</f>
        <v>0</v>
      </c>
    </row>
    <row r="23" spans="2:12" ht="38.25">
      <c r="B23" s="506"/>
      <c r="C23" s="197" t="s">
        <v>62</v>
      </c>
      <c r="D23" s="259" t="s">
        <v>50</v>
      </c>
      <c r="E23" s="270">
        <f>SUM('(III) Estudos'!F9,'(III) Estudos'!F12,'(III) Estudos'!F15,'(III) Estudos'!F18)</f>
        <v>0</v>
      </c>
      <c r="F23" s="54" t="str">
        <f>IFERROR(AVERAGE('(III) Estudos'!G9,'(III) Estudos'!G12,'(III) Estudos'!G15,'(III) Estudos'!G18),"")</f>
        <v/>
      </c>
      <c r="G23" s="211">
        <f>SUM('(III) Estudos'!H9,'(III) Estudos'!H12,'(III) Estudos'!H15,'(III) Estudos'!H18)</f>
        <v>0</v>
      </c>
      <c r="H23" s="217">
        <f>SUM(IF('(III) Estudos'!$I9="Contrapartida Financeira",'(III) Estudos'!H9,0),IF('(III) Estudos'!$I12="Contrapartida Financeira",'(III) Estudos'!H2,0),IF('(III) Estudos'!$I15="Contrapartida Financeira",'(III) Estudos'!H15,0),IF('(III) Estudos'!$I18="Contrapartida Financeira",'(III) Estudos'!H18,0))</f>
        <v>0</v>
      </c>
      <c r="I23" s="54">
        <f>SUM(IF('(III) Estudos'!$I9="Contrapartida Econômica",'(III) Estudos'!H9,0),IF('(III) Estudos'!$I12="Contrapartida Econômica",'(III) Estudos'!H2,0),IF('(III) Estudos'!$I15="Contrapartida Econômica",'(III) Estudos'!H15,0),IF('(III) Estudos'!$I18="Contrapartida Econômica",'(III) Estudos'!H18,0))</f>
        <v>0</v>
      </c>
      <c r="J23" s="208">
        <f>SUM(IF('(III) Estudos'!$I9="Subsídio",'(III) Estudos'!H9,0),IF('(III) Estudos'!$I12="Subsídio",'(III) Estudos'!H2,0),IF('(III) Estudos'!$I15="Subsídio",'(III) Estudos'!H15,0),IF('(III) Estudos'!$I18="Subsídio",'(III) Estudos'!H18,0))</f>
        <v>0</v>
      </c>
    </row>
    <row r="24" spans="2:12" ht="39" thickBot="1">
      <c r="B24" s="507"/>
      <c r="C24" s="198" t="s">
        <v>63</v>
      </c>
      <c r="D24" s="260" t="s">
        <v>50</v>
      </c>
      <c r="E24" s="271">
        <f>SUM('(III) Estudos'!F10,'(III) Estudos'!F13,'(III) Estudos'!F16,'(III) Estudos'!F19)</f>
        <v>0</v>
      </c>
      <c r="F24" s="209" t="str">
        <f>IFERROR(AVERAGE('(III) Estudos'!G10,'(III) Estudos'!G13,'(III) Estudos'!G16,'(III) Estudos'!G19),"")</f>
        <v/>
      </c>
      <c r="G24" s="212">
        <f>SUM('(III) Estudos'!H10,'(III) Estudos'!H13,'(III) Estudos'!H16,'(III) Estudos'!H19)</f>
        <v>0</v>
      </c>
      <c r="H24" s="218">
        <f>SUM(IF('(III) Estudos'!$I10="Contrapartida Financeira",'(III) Estudos'!H10,0),IF('(III) Estudos'!$I13="Contrapartida Financeira",'(III) Estudos'!H3,0),IF('(III) Estudos'!$I16="Contrapartida Financeira",'(III) Estudos'!H16,0),IF('(III) Estudos'!$I19="Contrapartida Financeira",'(III) Estudos'!H19,0))</f>
        <v>0</v>
      </c>
      <c r="I24" s="209">
        <f>SUM(IF('(III) Estudos'!$I10="Contrapartida Econômica",'(III) Estudos'!H10,0),IF('(III) Estudos'!$I13="Contrapartida Econômica",'(III) Estudos'!H3,0),IF('(III) Estudos'!$I16="Contrapartida Econômica",'(III) Estudos'!H16,0),IF('(III) Estudos'!$I19="Contrapartida Econômica",'(III) Estudos'!H19,0))</f>
        <v>0</v>
      </c>
      <c r="J24" s="210">
        <f>SUM(IF('(III) Estudos'!$I10="Subsídio",'(III) Estudos'!H10,0),IF('(III) Estudos'!$I13="Subsídio",'(III) Estudos'!H3,0),IF('(III) Estudos'!$I16="Subsídio",'(III) Estudos'!H16,0),IF('(III) Estudos'!$I19="Subsídio",'(III) Estudos'!H19,0))</f>
        <v>0</v>
      </c>
    </row>
    <row r="25" spans="2:12" s="3" customFormat="1" ht="15" customHeight="1">
      <c r="B25" s="492" t="s">
        <v>131</v>
      </c>
      <c r="C25" s="30" t="s">
        <v>69</v>
      </c>
      <c r="D25" s="261" t="s">
        <v>128</v>
      </c>
      <c r="E25" s="272">
        <f>SUM('(IV) Visitas e Missões'!F8,'(IV) Visitas e Missões'!F13,'(IV) Visitas e Missões'!F18,'(IV) Visitas e Missões'!F23)</f>
        <v>0</v>
      </c>
      <c r="F25" s="205" t="str">
        <f>IFERROR(AVERAGE('(IV) Visitas e Missões'!G8,'(IV) Visitas e Missões'!G13,'(IV) Visitas e Missões'!G18,'(IV) Visitas e Missões'!G23),"")</f>
        <v/>
      </c>
      <c r="G25" s="206">
        <f>SUM('(IV) Visitas e Missões'!H8,'(IV) Visitas e Missões'!H13,'(IV) Visitas e Missões'!H18,'(IV) Visitas e Missões'!H23)</f>
        <v>0</v>
      </c>
      <c r="H25" s="48">
        <f>SUM(IF('(IV) Visitas e Missões'!$I8="Contrapartida Financeira",'(IV) Visitas e Missões'!H8,0),IF('(IV) Visitas e Missões'!$I13="Contrapartida Financeira",'(IV) Visitas e Missões'!H13,0),IF('(IV) Visitas e Missões'!$I18="Contrapartida Financeira",'(IV) Visitas e Missões'!H18,0),IF('(IV) Visitas e Missões'!$I23="Contrapartida Financeira",'(IV) Visitas e Missões'!H23,0))</f>
        <v>0</v>
      </c>
      <c r="I25" s="55">
        <f>SUM(IF('(IV) Visitas e Missões'!$I8="Contrapartida Econômica",'(IV) Visitas e Missões'!H8,0),IF('(IV) Visitas e Missões'!$I13="Contrapartida Econômica",'(IV) Visitas e Missões'!H13,0),IF('(IV) Visitas e Missões'!$I18="Contrapartida Econômica",'(IV) Visitas e Missões'!H18,0),IF('(IV) Visitas e Missões'!$I23="Contrapartida Econômica",'(IV) Visitas e Missões'!H23,0))</f>
        <v>0</v>
      </c>
      <c r="J25" s="134">
        <f>SUM(IF('(IV) Visitas e Missões'!$I8="Subsídio",'(IV) Visitas e Missões'!H8,0),IF('(IV) Visitas e Missões'!$I13="Subsídio",'(IV) Visitas e Missões'!H13,0),IF('(IV) Visitas e Missões'!$I18="Subsídio",'(IV) Visitas e Missões'!H18,0),IF('(IV) Visitas e Missões'!$I23="Subsídio",'(IV) Visitas e Missões'!H23,0))</f>
        <v>0</v>
      </c>
      <c r="K25" s="11"/>
      <c r="L25" s="1"/>
    </row>
    <row r="26" spans="2:12" s="3" customFormat="1" ht="15" customHeight="1">
      <c r="B26" s="493"/>
      <c r="C26" s="31" t="s">
        <v>70</v>
      </c>
      <c r="D26" s="262" t="s">
        <v>50</v>
      </c>
      <c r="E26" s="273">
        <f>SUM('(IV) Visitas e Missões'!F9,'(IV) Visitas e Missões'!F14,'(IV) Visitas e Missões'!F19,'(IV) Visitas e Missões'!F24)</f>
        <v>0</v>
      </c>
      <c r="F26" s="56" t="str">
        <f>IFERROR(AVERAGE('(IV) Visitas e Missões'!G9,'(IV) Visitas e Missões'!G14,'(IV) Visitas e Missões'!G19,'(IV) Visitas e Missões'!G24),"")</f>
        <v/>
      </c>
      <c r="G26" s="51">
        <f>SUM('(IV) Visitas e Missões'!H9,'(IV) Visitas e Missões'!H14,'(IV) Visitas e Missões'!H19,'(IV) Visitas e Missões'!H24)</f>
        <v>0</v>
      </c>
      <c r="H26" s="50">
        <f>SUM(IF('(IV) Visitas e Missões'!$I9="Contrapartida Financeira",'(IV) Visitas e Missões'!H9,0),IF('(IV) Visitas e Missões'!$I14="Contrapartida Financeira",'(IV) Visitas e Missões'!H14,0),IF('(IV) Visitas e Missões'!$I19="Contrapartida Financeira",'(IV) Visitas e Missões'!H19,0),IF('(IV) Visitas e Missões'!$I24="Contrapartida Financeira",'(IV) Visitas e Missões'!H24,0))</f>
        <v>0</v>
      </c>
      <c r="I26" s="56">
        <f>SUM(IF('(IV) Visitas e Missões'!$I9="Contrapartida Econômica",'(IV) Visitas e Missões'!H9,0),IF('(IV) Visitas e Missões'!$I14="Contrapartida Econômica",'(IV) Visitas e Missões'!H14,0),IF('(IV) Visitas e Missões'!$I19="Contrapartida Econômica",'(IV) Visitas e Missões'!H19,0),IF('(IV) Visitas e Missões'!$I24="Contrapartida Econômica",'(IV) Visitas e Missões'!H24,0))</f>
        <v>0</v>
      </c>
      <c r="J26" s="135">
        <f>SUM(IF('(IV) Visitas e Missões'!$I9="Subsídio",'(IV) Visitas e Missões'!H9,0),IF('(IV) Visitas e Missões'!$I14="Subsídio",'(IV) Visitas e Missões'!H14,0),IF('(IV) Visitas e Missões'!$I19="Subsídio",'(IV) Visitas e Missões'!H19,0),IF('(IV) Visitas e Missões'!$I24="Subsídio",'(IV) Visitas e Missões'!H24,0))</f>
        <v>0</v>
      </c>
      <c r="L26" s="1"/>
    </row>
    <row r="27" spans="2:12" s="3" customFormat="1" ht="38.25">
      <c r="B27" s="493"/>
      <c r="C27" s="188" t="s">
        <v>71</v>
      </c>
      <c r="D27" s="262" t="s">
        <v>50</v>
      </c>
      <c r="E27" s="273">
        <f>SUM('(IV) Visitas e Missões'!F10,'(IV) Visitas e Missões'!F15,'(IV) Visitas e Missões'!F20,'(IV) Visitas e Missões'!F25)</f>
        <v>0</v>
      </c>
      <c r="F27" s="56" t="str">
        <f>IFERROR(AVERAGE('(IV) Visitas e Missões'!G10,'(IV) Visitas e Missões'!G15,'(IV) Visitas e Missões'!G20,'(IV) Visitas e Missões'!G25),"")</f>
        <v/>
      </c>
      <c r="G27" s="51">
        <f>SUM('(IV) Visitas e Missões'!H10,'(IV) Visitas e Missões'!H15,'(IV) Visitas e Missões'!H20,'(IV) Visitas e Missões'!H25)</f>
        <v>0</v>
      </c>
      <c r="H27" s="50">
        <f>SUM(IF('(IV) Visitas e Missões'!$I10="Contrapartida Financeira",'(IV) Visitas e Missões'!H10,0),IF('(IV) Visitas e Missões'!$I15="Contrapartida Financeira",'(IV) Visitas e Missões'!H15,0),IF('(IV) Visitas e Missões'!$I20="Contrapartida Financeira",'(IV) Visitas e Missões'!H20,0),IF('(IV) Visitas e Missões'!$I25="Contrapartida Financeira",'(IV) Visitas e Missões'!H25,0))</f>
        <v>0</v>
      </c>
      <c r="I27" s="56">
        <f>SUM(IF('(IV) Visitas e Missões'!$I10="Contrapartida Econômica",'(IV) Visitas e Missões'!H10,0),IF('(IV) Visitas e Missões'!$I15="Contrapartida Econômica",'(IV) Visitas e Missões'!H15,0),IF('(IV) Visitas e Missões'!$I20="Contrapartida Econômica",'(IV) Visitas e Missões'!H20,0),IF('(IV) Visitas e Missões'!$I25="Contrapartida Econômica",'(IV) Visitas e Missões'!H25,0))</f>
        <v>0</v>
      </c>
      <c r="J27" s="135">
        <f>SUM(IF('(IV) Visitas e Missões'!$I10="Subsídio",'(IV) Visitas e Missões'!H10,0),IF('(IV) Visitas e Missões'!$I15="Subsídio",'(IV) Visitas e Missões'!H15,0),IF('(IV) Visitas e Missões'!$I20="Subsídio",'(IV) Visitas e Missões'!H20,0),IF('(IV) Visitas e Missões'!$I25="Subsídio",'(IV) Visitas e Missões'!H25,0))</f>
        <v>0</v>
      </c>
      <c r="L27" s="1"/>
    </row>
    <row r="28" spans="2:12" s="3" customFormat="1" ht="38.25">
      <c r="B28" s="493"/>
      <c r="C28" s="31" t="s">
        <v>72</v>
      </c>
      <c r="D28" s="262" t="s">
        <v>50</v>
      </c>
      <c r="E28" s="273">
        <f>SUM('(IV) Visitas e Missões'!F11,'(IV) Visitas e Missões'!F16,'(IV) Visitas e Missões'!F21,'(IV) Visitas e Missões'!F26)</f>
        <v>0</v>
      </c>
      <c r="F28" s="56" t="str">
        <f>IFERROR(AVERAGE('(IV) Visitas e Missões'!G11,'(IV) Visitas e Missões'!G16,'(IV) Visitas e Missões'!G21,'(IV) Visitas e Missões'!G26),"")</f>
        <v/>
      </c>
      <c r="G28" s="51">
        <f>SUM('(IV) Visitas e Missões'!H11,'(IV) Visitas e Missões'!H16,'(IV) Visitas e Missões'!H21,'(IV) Visitas e Missões'!H26)</f>
        <v>0</v>
      </c>
      <c r="H28" s="50">
        <f>SUM(IF('(IV) Visitas e Missões'!$I11="Contrapartida Financeira",'(IV) Visitas e Missões'!H11,0),IF('(IV) Visitas e Missões'!$I16="Contrapartida Financeira",'(IV) Visitas e Missões'!H16,0),IF('(IV) Visitas e Missões'!$I21="Contrapartida Financeira",'(IV) Visitas e Missões'!H21,0),IF('(IV) Visitas e Missões'!$I26="Contrapartida Financeira",'(IV) Visitas e Missões'!H26,0))</f>
        <v>0</v>
      </c>
      <c r="I28" s="56">
        <f>SUM(IF('(IV) Visitas e Missões'!$I11="Contrapartida Econômica",'(IV) Visitas e Missões'!H11,0),IF('(IV) Visitas e Missões'!$I16="Contrapartida Econômica",'(IV) Visitas e Missões'!H16,0),IF('(IV) Visitas e Missões'!$I21="Contrapartida Econômica",'(IV) Visitas e Missões'!H21,0),IF('(IV) Visitas e Missões'!$I26="Contrapartida Econômica",'(IV) Visitas e Missões'!H26,0))</f>
        <v>0</v>
      </c>
      <c r="J28" s="135">
        <f>SUM(IF('(IV) Visitas e Missões'!$I11="Subsídio",'(IV) Visitas e Missões'!H11,0),IF('(IV) Visitas e Missões'!$I16="Subsídio",'(IV) Visitas e Missões'!H16,0),IF('(IV) Visitas e Missões'!$I21="Subsídio",'(IV) Visitas e Missões'!H21,0),IF('(IV) Visitas e Missões'!$I26="Subsídio",'(IV) Visitas e Missões'!H26,0))</f>
        <v>0</v>
      </c>
      <c r="L28" s="1"/>
    </row>
    <row r="29" spans="2:12" s="3" customFormat="1" ht="13.5" thickBot="1">
      <c r="B29" s="494"/>
      <c r="C29" s="189" t="s">
        <v>73</v>
      </c>
      <c r="D29" s="263" t="s">
        <v>54</v>
      </c>
      <c r="E29" s="273">
        <f>SUM('(IV) Visitas e Missões'!F12,'(IV) Visitas e Missões'!F17,'(IV) Visitas e Missões'!F22,'(IV) Visitas e Missões'!F27)</f>
        <v>0</v>
      </c>
      <c r="F29" s="56" t="str">
        <f>IFERROR(AVERAGE('(IV) Visitas e Missões'!G12,'(IV) Visitas e Missões'!G17,'(IV) Visitas e Missões'!G22,'(IV) Visitas e Missões'!G27),"")</f>
        <v/>
      </c>
      <c r="G29" s="51">
        <f>SUM('(IV) Visitas e Missões'!H12,'(IV) Visitas e Missões'!H17,'(IV) Visitas e Missões'!H22,'(IV) Visitas e Missões'!H27)</f>
        <v>0</v>
      </c>
      <c r="H29" s="213">
        <f>SUM(IF('(IV) Visitas e Missões'!$I12="Contrapartida Financeira",'(IV) Visitas e Missões'!H12,0),IF('(IV) Visitas e Missões'!$I17="Contrapartida Financeira",'(IV) Visitas e Missões'!H17,0),IF('(IV) Visitas e Missões'!$I22="Contrapartida Financeira",'(IV) Visitas e Missões'!H22,0),IF('(IV) Visitas e Missões'!$I27="Contrapartida Financeira",'(IV) Visitas e Missões'!H27,0))</f>
        <v>0</v>
      </c>
      <c r="I29" s="204">
        <f>SUM(IF('(IV) Visitas e Missões'!$I12="Contrapartida Econômica",'(IV) Visitas e Missões'!H12,0),IF('(IV) Visitas e Missões'!$I17="Contrapartida Econômica",'(IV) Visitas e Missões'!H17,0),IF('(IV) Visitas e Missões'!$I22="Contrapartida Econômica",'(IV) Visitas e Missões'!H22,0),IF('(IV) Visitas e Missões'!$I27="Contrapartida Econômica",'(IV) Visitas e Missões'!H27,0))</f>
        <v>0</v>
      </c>
      <c r="J29" s="241">
        <f>SUM(IF('(IV) Visitas e Missões'!$I12="Subsídio",'(IV) Visitas e Missões'!H12,0),IF('(IV) Visitas e Missões'!$I17="Subsídio",'(IV) Visitas e Missões'!H17,0),IF('(IV) Visitas e Missões'!$I22="Subsídio",'(IV) Visitas e Missões'!H22,0),IF('(IV) Visitas e Missões'!$I27="Subsídio",'(IV) Visitas e Missões'!H27,0))</f>
        <v>0</v>
      </c>
      <c r="L29" s="1"/>
    </row>
    <row r="30" spans="2:12" ht="25.5" customHeight="1">
      <c r="B30" s="508" t="s">
        <v>132</v>
      </c>
      <c r="C30" s="190" t="s">
        <v>79</v>
      </c>
      <c r="D30" s="254" t="s">
        <v>128</v>
      </c>
      <c r="E30" s="274">
        <f>SUM('(V) Feiras e Eventos'!F8,'(V) Feiras e Eventos'!F20,'(V) Feiras e Eventos'!F32,'(V) Feiras e Eventos'!F44)</f>
        <v>0</v>
      </c>
      <c r="F30" s="59" t="str">
        <f>IFERROR(AVERAGE('(V) Feiras e Eventos'!G8,'(V) Feiras e Eventos'!G20,'(V) Feiras e Eventos'!G32,'(V) Feiras e Eventos'!G44),"")</f>
        <v/>
      </c>
      <c r="G30" s="238">
        <f>SUM('(V) Feiras e Eventos'!H8,'(V) Feiras e Eventos'!H20,'(V) Feiras e Eventos'!H32,'(V) Feiras e Eventos'!H44)</f>
        <v>0</v>
      </c>
      <c r="H30" s="52">
        <f>SUM(IF('(V) Feiras e Eventos'!$I8="Contrapartida Financeira",'(V) Feiras e Eventos'!H8,0),IF('(V) Feiras e Eventos'!$I20="Contrapartida Financeira",'(V) Feiras e Eventos'!H20,0),IF('(V) Feiras e Eventos'!$I32="Contrapartida Financeira",'(V) Feiras e Eventos'!H32,0),IF('(V) Feiras e Eventos'!$I44="Contrapartida Financeira",'(V) Feiras e Eventos'!H44,0))</f>
        <v>0</v>
      </c>
      <c r="I30" s="207">
        <f>SUM(IF('(V) Feiras e Eventos'!$I8="Contrapartida Econômica",'(V) Feiras e Eventos'!H8,0),IF('(V) Feiras e Eventos'!$I20="Contrapartida Econômica",'(V) Feiras e Eventos'!H20,0),IF('(V) Feiras e Eventos'!$I32="Contrapartida Econômica",'(V) Feiras e Eventos'!H32,0),IF('(V) Feiras e Eventos'!$I44="Contrapartida Econômica",'(V) Feiras e Eventos'!H44,0))</f>
        <v>0</v>
      </c>
      <c r="J30" s="245">
        <f>SUM(IF('(V) Feiras e Eventos'!$I8="Subsídio",'(V) Feiras e Eventos'!H8,0),IF('(V) Feiras e Eventos'!$I20="Subsídio",'(V) Feiras e Eventos'!H20,0),IF('(V) Feiras e Eventos'!$I32="Subsídio",'(V) Feiras e Eventos'!H32,0),IF('(V) Feiras e Eventos'!$I44="Subsídio",'(V) Feiras e Eventos'!H44,0))</f>
        <v>0</v>
      </c>
    </row>
    <row r="31" spans="2:12" ht="15" customHeight="1">
      <c r="B31" s="509"/>
      <c r="C31" s="16" t="s">
        <v>80</v>
      </c>
      <c r="D31" s="256" t="s">
        <v>128</v>
      </c>
      <c r="E31" s="275">
        <f>SUM('(V) Feiras e Eventos'!F9,'(V) Feiras e Eventos'!F21,'(V) Feiras e Eventos'!F33,'(V) Feiras e Eventos'!F45)</f>
        <v>0</v>
      </c>
      <c r="F31" s="60" t="str">
        <f>IFERROR(AVERAGE('(V) Feiras e Eventos'!G9,'(V) Feiras e Eventos'!G21,'(V) Feiras e Eventos'!G33,'(V) Feiras e Eventos'!G45),"")</f>
        <v/>
      </c>
      <c r="G31" s="239">
        <f>SUM('(V) Feiras e Eventos'!H9,'(V) Feiras e Eventos'!H21,'(V) Feiras e Eventos'!H33,'(V) Feiras e Eventos'!H45)</f>
        <v>0</v>
      </c>
      <c r="H31" s="53">
        <f>SUM(IF('(V) Feiras e Eventos'!$I9="Contrapartida Financeira",'(V) Feiras e Eventos'!H9,0),IF('(V) Feiras e Eventos'!$I21="Contrapartida Financeira",'(V) Feiras e Eventos'!H21,0),IF('(V) Feiras e Eventos'!$I33="Contrapartida Financeira",'(V) Feiras e Eventos'!H33,0),IF('(V) Feiras e Eventos'!$I45="Contrapartida Financeira",'(V) Feiras e Eventos'!H45,0))</f>
        <v>0</v>
      </c>
      <c r="I31" s="54">
        <f>SUM(IF('(V) Feiras e Eventos'!$I9="Contrapartida Econômica",'(V) Feiras e Eventos'!H9,0),IF('(V) Feiras e Eventos'!$I21="Contrapartida Econômica",'(V) Feiras e Eventos'!H21,0),IF('(V) Feiras e Eventos'!$I33="Contrapartida Econômica",'(V) Feiras e Eventos'!H33,0),IF('(V) Feiras e Eventos'!$I45="Contrapartida Econômica",'(V) Feiras e Eventos'!H45,0))</f>
        <v>0</v>
      </c>
      <c r="J31" s="246">
        <f>SUM(IF('(V) Feiras e Eventos'!$I9="Subsídio",'(V) Feiras e Eventos'!H9,0),IF('(V) Feiras e Eventos'!$I21="Subsídio",'(V) Feiras e Eventos'!H21,0),IF('(V) Feiras e Eventos'!$I33="Subsídio",'(V) Feiras e Eventos'!H33,0),IF('(V) Feiras e Eventos'!$I45="Subsídio",'(V) Feiras e Eventos'!H45,0))</f>
        <v>0</v>
      </c>
    </row>
    <row r="32" spans="2:12" ht="15" customHeight="1">
      <c r="B32" s="509"/>
      <c r="C32" s="16" t="s">
        <v>81</v>
      </c>
      <c r="D32" s="256" t="s">
        <v>50</v>
      </c>
      <c r="E32" s="276">
        <f>SUM('(V) Feiras e Eventos'!F10,'(V) Feiras e Eventos'!F22,'(V) Feiras e Eventos'!F34,'(V) Feiras e Eventos'!F46)</f>
        <v>0</v>
      </c>
      <c r="F32" s="61" t="str">
        <f>IFERROR(AVERAGE('(V) Feiras e Eventos'!G10,'(V) Feiras e Eventos'!G22,'(V) Feiras e Eventos'!G34,'(V) Feiras e Eventos'!G46),"")</f>
        <v/>
      </c>
      <c r="G32" s="240">
        <f>SUM('(V) Feiras e Eventos'!H10,'(V) Feiras e Eventos'!H22,'(V) Feiras e Eventos'!H34,'(V) Feiras e Eventos'!H46)</f>
        <v>0</v>
      </c>
      <c r="H32" s="53">
        <f>SUM(IF('(V) Feiras e Eventos'!$I10="Contrapartida Financeira",'(V) Feiras e Eventos'!H10,0),IF('(V) Feiras e Eventos'!$I22="Contrapartida Financeira",'(V) Feiras e Eventos'!H22,0),IF('(V) Feiras e Eventos'!$I34="Contrapartida Financeira",'(V) Feiras e Eventos'!H34,0),IF('(V) Feiras e Eventos'!$I46="Contrapartida Financeira",'(V) Feiras e Eventos'!H46,0))</f>
        <v>0</v>
      </c>
      <c r="I32" s="54">
        <f>SUM(IF('(V) Feiras e Eventos'!$I10="Contrapartida Econômica",'(V) Feiras e Eventos'!H10,0),IF('(V) Feiras e Eventos'!$I22="Contrapartida Econômica",'(V) Feiras e Eventos'!H22,0),IF('(V) Feiras e Eventos'!$I34="Contrapartida Econômica",'(V) Feiras e Eventos'!H34,0),IF('(V) Feiras e Eventos'!$I46="Contrapartida Econômica",'(V) Feiras e Eventos'!H46,0))</f>
        <v>0</v>
      </c>
      <c r="J32" s="246">
        <f>SUM(IF('(V) Feiras e Eventos'!$I10="Subsídio",'(V) Feiras e Eventos'!H10,0),IF('(V) Feiras e Eventos'!$I22="Subsídio",'(V) Feiras e Eventos'!H22,0),IF('(V) Feiras e Eventos'!$I34="Subsídio",'(V) Feiras e Eventos'!H34,0),IF('(V) Feiras e Eventos'!$I46="Subsídio",'(V) Feiras e Eventos'!H46,0))</f>
        <v>0</v>
      </c>
    </row>
    <row r="33" spans="2:10" ht="38.25">
      <c r="B33" s="509"/>
      <c r="C33" s="16" t="s">
        <v>82</v>
      </c>
      <c r="D33" s="256" t="s">
        <v>50</v>
      </c>
      <c r="E33" s="276">
        <f>SUM('(V) Feiras e Eventos'!F11,'(V) Feiras e Eventos'!F23,'(V) Feiras e Eventos'!F35,'(V) Feiras e Eventos'!F47)</f>
        <v>0</v>
      </c>
      <c r="F33" s="61" t="str">
        <f>IFERROR(AVERAGE('(V) Feiras e Eventos'!G11,'(V) Feiras e Eventos'!G23,'(V) Feiras e Eventos'!G35,'(V) Feiras e Eventos'!G47),"")</f>
        <v/>
      </c>
      <c r="G33" s="240">
        <f>SUM('(V) Feiras e Eventos'!H11,'(V) Feiras e Eventos'!H23,'(V) Feiras e Eventos'!H35,'(V) Feiras e Eventos'!H47)</f>
        <v>0</v>
      </c>
      <c r="H33" s="53">
        <f>SUM(IF('(V) Feiras e Eventos'!$I11="Contrapartida Financeira",'(V) Feiras e Eventos'!H11,0),IF('(V) Feiras e Eventos'!$I23="Contrapartida Financeira",'(V) Feiras e Eventos'!H23,0),IF('(V) Feiras e Eventos'!$I35="Contrapartida Financeira",'(V) Feiras e Eventos'!H35,0),IF('(V) Feiras e Eventos'!$I47="Contrapartida Financeira",'(V) Feiras e Eventos'!H47,0))</f>
        <v>0</v>
      </c>
      <c r="I33" s="54">
        <f>SUM(IF('(V) Feiras e Eventos'!$I11="Contrapartida Econômica",'(V) Feiras e Eventos'!H11,0),IF('(V) Feiras e Eventos'!$I23="Contrapartida Econômica",'(V) Feiras e Eventos'!H23,0),IF('(V) Feiras e Eventos'!$I35="Contrapartida Econômica",'(V) Feiras e Eventos'!H35,0),IF('(V) Feiras e Eventos'!$I47="Contrapartida Econômica",'(V) Feiras e Eventos'!H47,0))</f>
        <v>0</v>
      </c>
      <c r="J33" s="246">
        <f>SUM(IF('(V) Feiras e Eventos'!$I11="Subsídio",'(V) Feiras e Eventos'!H11,0),IF('(V) Feiras e Eventos'!$I23="Subsídio",'(V) Feiras e Eventos'!H23,0),IF('(V) Feiras e Eventos'!$I35="Subsídio",'(V) Feiras e Eventos'!H35,0),IF('(V) Feiras e Eventos'!$I47="Subsídio",'(V) Feiras e Eventos'!H47,0))</f>
        <v>0</v>
      </c>
    </row>
    <row r="34" spans="2:10" ht="38.25">
      <c r="B34" s="509"/>
      <c r="C34" s="16" t="s">
        <v>83</v>
      </c>
      <c r="D34" s="256" t="s">
        <v>50</v>
      </c>
      <c r="E34" s="276">
        <f>SUM('(V) Feiras e Eventos'!F12,'(V) Feiras e Eventos'!F24,'(V) Feiras e Eventos'!F36,'(V) Feiras e Eventos'!F48)</f>
        <v>0</v>
      </c>
      <c r="F34" s="61" t="str">
        <f>IFERROR(AVERAGE('(V) Feiras e Eventos'!G12,'(V) Feiras e Eventos'!G24,'(V) Feiras e Eventos'!G36,'(V) Feiras e Eventos'!G48),"")</f>
        <v/>
      </c>
      <c r="G34" s="240">
        <f>SUM('(V) Feiras e Eventos'!H12,'(V) Feiras e Eventos'!H24,'(V) Feiras e Eventos'!H36,'(V) Feiras e Eventos'!H48)</f>
        <v>0</v>
      </c>
      <c r="H34" s="53">
        <f>SUM(IF('(V) Feiras e Eventos'!$I12="Contrapartida Financeira",'(V) Feiras e Eventos'!H12,0),IF('(V) Feiras e Eventos'!$I24="Contrapartida Financeira",'(V) Feiras e Eventos'!H24,0),IF('(V) Feiras e Eventos'!$I36="Contrapartida Financeira",'(V) Feiras e Eventos'!H36,0),IF('(V) Feiras e Eventos'!$I48="Contrapartida Financeira",'(V) Feiras e Eventos'!H48,0))</f>
        <v>0</v>
      </c>
      <c r="I34" s="54">
        <f>SUM(IF('(V) Feiras e Eventos'!$I12="Contrapartida Econômica",'(V) Feiras e Eventos'!H12,0),IF('(V) Feiras e Eventos'!$I24="Contrapartida Econômica",'(V) Feiras e Eventos'!H24,0),IF('(V) Feiras e Eventos'!$I36="Contrapartida Econômica",'(V) Feiras e Eventos'!H36,0),IF('(V) Feiras e Eventos'!$I48="Contrapartida Econômica",'(V) Feiras e Eventos'!H48,0))</f>
        <v>0</v>
      </c>
      <c r="J34" s="246">
        <f>SUM(IF('(V) Feiras e Eventos'!$I12="Subsídio",'(V) Feiras e Eventos'!H12,0),IF('(V) Feiras e Eventos'!$I24="Subsídio",'(V) Feiras e Eventos'!H24,0),IF('(V) Feiras e Eventos'!$I36="Subsídio",'(V) Feiras e Eventos'!H36,0),IF('(V) Feiras e Eventos'!$I48="Subsídio",'(V) Feiras e Eventos'!H48,0))</f>
        <v>0</v>
      </c>
    </row>
    <row r="35" spans="2:10" ht="15" customHeight="1">
      <c r="B35" s="509"/>
      <c r="C35" s="16" t="s">
        <v>84</v>
      </c>
      <c r="D35" s="256" t="s">
        <v>54</v>
      </c>
      <c r="E35" s="276">
        <f>SUM('(V) Feiras e Eventos'!F13,'(V) Feiras e Eventos'!F25,'(V) Feiras e Eventos'!F37,'(V) Feiras e Eventos'!F49)</f>
        <v>0</v>
      </c>
      <c r="F35" s="61" t="str">
        <f>IFERROR(AVERAGE('(V) Feiras e Eventos'!G13,'(V) Feiras e Eventos'!G25,'(V) Feiras e Eventos'!G37,'(V) Feiras e Eventos'!G49),"")</f>
        <v/>
      </c>
      <c r="G35" s="240">
        <f>SUM('(V) Feiras e Eventos'!H13,'(V) Feiras e Eventos'!H25,'(V) Feiras e Eventos'!H37,'(V) Feiras e Eventos'!H49)</f>
        <v>0</v>
      </c>
      <c r="H35" s="53">
        <f>SUM(IF('(V) Feiras e Eventos'!$I13="Contrapartida Financeira",'(V) Feiras e Eventos'!H13,0),IF('(V) Feiras e Eventos'!$I25="Contrapartida Financeira",'(V) Feiras e Eventos'!H25,0),IF('(V) Feiras e Eventos'!$I37="Contrapartida Financeira",'(V) Feiras e Eventos'!H37,0),IF('(V) Feiras e Eventos'!$I49="Contrapartida Financeira",'(V) Feiras e Eventos'!H49,0))</f>
        <v>0</v>
      </c>
      <c r="I35" s="54">
        <f>SUM(IF('(V) Feiras e Eventos'!$I13="Contrapartida Econômica",'(V) Feiras e Eventos'!H13,0),IF('(V) Feiras e Eventos'!$I25="Contrapartida Econômica",'(V) Feiras e Eventos'!H25,0),IF('(V) Feiras e Eventos'!$I37="Contrapartida Econômica",'(V) Feiras e Eventos'!H37,0),IF('(V) Feiras e Eventos'!$I49="Contrapartida Econômica",'(V) Feiras e Eventos'!H49,0))</f>
        <v>0</v>
      </c>
      <c r="J35" s="246">
        <f>SUM(IF('(V) Feiras e Eventos'!$I13="Subsídio",'(V) Feiras e Eventos'!H13,0),IF('(V) Feiras e Eventos'!$I25="Subsídio",'(V) Feiras e Eventos'!H25,0),IF('(V) Feiras e Eventos'!$I37="Subsídio",'(V) Feiras e Eventos'!H37,0),IF('(V) Feiras e Eventos'!$I49="Subsídio",'(V) Feiras e Eventos'!H49,0))</f>
        <v>0</v>
      </c>
    </row>
    <row r="36" spans="2:10" ht="15" customHeight="1">
      <c r="B36" s="509"/>
      <c r="C36" s="191" t="s">
        <v>85</v>
      </c>
      <c r="D36" s="256" t="str">
        <f>'Orçamento-Projeto'!$D$31</f>
        <v>Horas de trabalho</v>
      </c>
      <c r="E36" s="276">
        <f>SUM('(V) Feiras e Eventos'!F14,'(V) Feiras e Eventos'!F26,'(V) Feiras e Eventos'!F38,'(V) Feiras e Eventos'!F50)</f>
        <v>0</v>
      </c>
      <c r="F36" s="61" t="str">
        <f>IFERROR(AVERAGE('(V) Feiras e Eventos'!G14,'(V) Feiras e Eventos'!G26,'(V) Feiras e Eventos'!G38,'(V) Feiras e Eventos'!G50),"")</f>
        <v/>
      </c>
      <c r="G36" s="240">
        <f>SUM('(V) Feiras e Eventos'!H14,'(V) Feiras e Eventos'!H26,'(V) Feiras e Eventos'!H38,'(V) Feiras e Eventos'!H50)</f>
        <v>0</v>
      </c>
      <c r="H36" s="53">
        <f>SUM(IF('(V) Feiras e Eventos'!$I14="Contrapartida Financeira",'(V) Feiras e Eventos'!H14,0),IF('(V) Feiras e Eventos'!$I26="Contrapartida Financeira",'(V) Feiras e Eventos'!H26,0),IF('(V) Feiras e Eventos'!$I38="Contrapartida Financeira",'(V) Feiras e Eventos'!H38,0),IF('(V) Feiras e Eventos'!$I50="Contrapartida Financeira",'(V) Feiras e Eventos'!H50,0))</f>
        <v>0</v>
      </c>
      <c r="I36" s="54">
        <f>SUM(IF('(V) Feiras e Eventos'!$I14="Contrapartida Econômica",'(V) Feiras e Eventos'!H14,0),IF('(V) Feiras e Eventos'!$I26="Contrapartida Econômica",'(V) Feiras e Eventos'!H26,0),IF('(V) Feiras e Eventos'!$I38="Contrapartida Econômica",'(V) Feiras e Eventos'!H38,0),IF('(V) Feiras e Eventos'!$I50="Contrapartida Econômica",'(V) Feiras e Eventos'!H50,0))</f>
        <v>0</v>
      </c>
      <c r="J36" s="246">
        <f>SUM(IF('(V) Feiras e Eventos'!$I14="Subsídio",'(V) Feiras e Eventos'!H14,0),IF('(V) Feiras e Eventos'!$I26="Subsídio",'(V) Feiras e Eventos'!H26,0),IF('(V) Feiras e Eventos'!$I38="Subsídio",'(V) Feiras e Eventos'!H38,0),IF('(V) Feiras e Eventos'!$I50="Subsídio",'(V) Feiras e Eventos'!H50,0))</f>
        <v>0</v>
      </c>
    </row>
    <row r="37" spans="2:10" ht="15.75" customHeight="1">
      <c r="B37" s="509"/>
      <c r="C37" s="191" t="s">
        <v>86</v>
      </c>
      <c r="D37" s="256" t="s">
        <v>54</v>
      </c>
      <c r="E37" s="275">
        <f>SUM('(V) Feiras e Eventos'!F15,'(V) Feiras e Eventos'!F27,'(V) Feiras e Eventos'!F39,'(V) Feiras e Eventos'!F51)</f>
        <v>0</v>
      </c>
      <c r="F37" s="60" t="str">
        <f>IFERROR(AVERAGE('(V) Feiras e Eventos'!G15,'(V) Feiras e Eventos'!G27,'(V) Feiras e Eventos'!G39,'(V) Feiras e Eventos'!G51),"")</f>
        <v/>
      </c>
      <c r="G37" s="239">
        <f>SUM('(V) Feiras e Eventos'!H15,'(V) Feiras e Eventos'!H27,'(V) Feiras e Eventos'!H39,'(V) Feiras e Eventos'!H51)</f>
        <v>0</v>
      </c>
      <c r="H37" s="53">
        <f>SUM(IF('(V) Feiras e Eventos'!$I15="Contrapartida Financeira",'(V) Feiras e Eventos'!H15,0),IF('(V) Feiras e Eventos'!$I27="Contrapartida Financeira",'(V) Feiras e Eventos'!H27,0),IF('(V) Feiras e Eventos'!$I39="Contrapartida Financeira",'(V) Feiras e Eventos'!H39,0),IF('(V) Feiras e Eventos'!$I51="Contrapartida Financeira",'(V) Feiras e Eventos'!H51,0))</f>
        <v>0</v>
      </c>
      <c r="I37" s="54">
        <f>SUM(IF('(V) Feiras e Eventos'!$I15="Contrapartida Econômica",'(V) Feiras e Eventos'!H15,0),IF('(V) Feiras e Eventos'!$I27="Contrapartida Econômica",'(V) Feiras e Eventos'!H27,0),IF('(V) Feiras e Eventos'!$I39="Contrapartida Econômica",'(V) Feiras e Eventos'!H39,0),IF('(V) Feiras e Eventos'!$I51="Contrapartida Econômica",'(V) Feiras e Eventos'!H51,0))</f>
        <v>0</v>
      </c>
      <c r="J37" s="246">
        <f>SUM(IF('(V) Feiras e Eventos'!$I15="Subsídio",'(V) Feiras e Eventos'!H15,0),IF('(V) Feiras e Eventos'!$I27="Subsídio",'(V) Feiras e Eventos'!H27,0),IF('(V) Feiras e Eventos'!$I39="Subsídio",'(V) Feiras e Eventos'!H39,0),IF('(V) Feiras e Eventos'!$I51="Subsídio",'(V) Feiras e Eventos'!H51,0))</f>
        <v>0</v>
      </c>
    </row>
    <row r="38" spans="2:10" ht="24.75" customHeight="1">
      <c r="B38" s="509"/>
      <c r="C38" s="191" t="s">
        <v>87</v>
      </c>
      <c r="D38" s="256" t="str">
        <f>'Orçamento-Projeto'!$D$33</f>
        <v>Unidade</v>
      </c>
      <c r="E38" s="275">
        <f>SUM('(V) Feiras e Eventos'!F16,'(V) Feiras e Eventos'!F28,'(V) Feiras e Eventos'!F40,'(V) Feiras e Eventos'!F52)</f>
        <v>0</v>
      </c>
      <c r="F38" s="60" t="str">
        <f>IFERROR(AVERAGE('(V) Feiras e Eventos'!G16,'(V) Feiras e Eventos'!G28,'(V) Feiras e Eventos'!G40,'(V) Feiras e Eventos'!G52),"")</f>
        <v/>
      </c>
      <c r="G38" s="239">
        <f>SUM('(V) Feiras e Eventos'!H16,'(V) Feiras e Eventos'!H28,'(V) Feiras e Eventos'!H40,'(V) Feiras e Eventos'!H52)</f>
        <v>0</v>
      </c>
      <c r="H38" s="53">
        <f>SUM(IF('(V) Feiras e Eventos'!$I16="Contrapartida Financeira",'(V) Feiras e Eventos'!H16,0),IF('(V) Feiras e Eventos'!$I28="Contrapartida Financeira",'(V) Feiras e Eventos'!H28,0),IF('(V) Feiras e Eventos'!$I40="Contrapartida Financeira",'(V) Feiras e Eventos'!H40,0),IF('(V) Feiras e Eventos'!$I52="Contrapartida Financeira",'(V) Feiras e Eventos'!H52,0))</f>
        <v>0</v>
      </c>
      <c r="I38" s="54">
        <f>SUM(IF('(V) Feiras e Eventos'!$I16="Contrapartida Econômica",'(V) Feiras e Eventos'!H16,0),IF('(V) Feiras e Eventos'!$I28="Contrapartida Econômica",'(V) Feiras e Eventos'!H28,0),IF('(V) Feiras e Eventos'!$I40="Contrapartida Econômica",'(V) Feiras e Eventos'!H40,0),IF('(V) Feiras e Eventos'!$I52="Contrapartida Econômica",'(V) Feiras e Eventos'!H52,0))</f>
        <v>0</v>
      </c>
      <c r="J38" s="246">
        <f>SUM(IF('(V) Feiras e Eventos'!$I16="Subsídio",'(V) Feiras e Eventos'!H16,0),IF('(V) Feiras e Eventos'!$I28="Subsídio",'(V) Feiras e Eventos'!H28,0),IF('(V) Feiras e Eventos'!$I40="Subsídio",'(V) Feiras e Eventos'!H40,0),IF('(V) Feiras e Eventos'!$I52="Subsídio",'(V) Feiras e Eventos'!H52,0))</f>
        <v>0</v>
      </c>
    </row>
    <row r="39" spans="2:10" ht="25.5">
      <c r="B39" s="509"/>
      <c r="C39" s="191" t="s">
        <v>88</v>
      </c>
      <c r="D39" s="256" t="str">
        <f>'Orçamento-Projeto'!$D$33</f>
        <v>Unidade</v>
      </c>
      <c r="E39" s="275">
        <f>SUM('(V) Feiras e Eventos'!F17,'(V) Feiras e Eventos'!F29,'(V) Feiras e Eventos'!F41,'(V) Feiras e Eventos'!F53)</f>
        <v>0</v>
      </c>
      <c r="F39" s="60" t="str">
        <f>IFERROR(AVERAGE('(V) Feiras e Eventos'!G17,'(V) Feiras e Eventos'!G29,'(V) Feiras e Eventos'!G41,'(V) Feiras e Eventos'!G53),"")</f>
        <v/>
      </c>
      <c r="G39" s="239">
        <f>SUM('(V) Feiras e Eventos'!H17,'(V) Feiras e Eventos'!H29,'(V) Feiras e Eventos'!H41,'(V) Feiras e Eventos'!H53)</f>
        <v>0</v>
      </c>
      <c r="H39" s="53">
        <f>SUM(IF('(V) Feiras e Eventos'!$I17="Contrapartida Financeira",'(V) Feiras e Eventos'!H17,0),IF('(V) Feiras e Eventos'!$I29="Contrapartida Financeira",'(V) Feiras e Eventos'!H29,0),IF('(V) Feiras e Eventos'!$I41="Contrapartida Financeira",'(V) Feiras e Eventos'!H41,0),IF('(V) Feiras e Eventos'!$I53="Contrapartida Financeira",'(V) Feiras e Eventos'!H53,0))</f>
        <v>0</v>
      </c>
      <c r="I39" s="54">
        <f>SUM(IF('(V) Feiras e Eventos'!$I17="Contrapartida Econômica",'(V) Feiras e Eventos'!H17,0),IF('(V) Feiras e Eventos'!$I29="Contrapartida Econômica",'(V) Feiras e Eventos'!H29,0),IF('(V) Feiras e Eventos'!$I41="Contrapartida Econômica",'(V) Feiras e Eventos'!H41,0),IF('(V) Feiras e Eventos'!$I53="Contrapartida Econômica",'(V) Feiras e Eventos'!H53,0))</f>
        <v>0</v>
      </c>
      <c r="J39" s="246">
        <f>SUM(IF('(V) Feiras e Eventos'!$I17="Subsídio",'(V) Feiras e Eventos'!H17,0),IF('(V) Feiras e Eventos'!$I29="Subsídio",'(V) Feiras e Eventos'!H29,0),IF('(V) Feiras e Eventos'!$I41="Subsídio",'(V) Feiras e Eventos'!H41,0),IF('(V) Feiras e Eventos'!$I53="Subsídio",'(V) Feiras e Eventos'!H53,0))</f>
        <v>0</v>
      </c>
    </row>
    <row r="40" spans="2:10" ht="15" customHeight="1">
      <c r="B40" s="509"/>
      <c r="C40" s="191" t="s">
        <v>89</v>
      </c>
      <c r="D40" s="256" t="s">
        <v>50</v>
      </c>
      <c r="E40" s="275">
        <f>SUM('(V) Feiras e Eventos'!F18,'(V) Feiras e Eventos'!F30,'(V) Feiras e Eventos'!F42,'(V) Feiras e Eventos'!F54)</f>
        <v>0</v>
      </c>
      <c r="F40" s="60" t="str">
        <f>IFERROR(AVERAGE('(V) Feiras e Eventos'!G18,'(V) Feiras e Eventos'!G30,'(V) Feiras e Eventos'!G42,'(V) Feiras e Eventos'!G54),"")</f>
        <v/>
      </c>
      <c r="G40" s="239">
        <f>SUM('(V) Feiras e Eventos'!H18,'(V) Feiras e Eventos'!H30,'(V) Feiras e Eventos'!H42,'(V) Feiras e Eventos'!H54)</f>
        <v>0</v>
      </c>
      <c r="H40" s="53">
        <f>SUM(IF('(V) Feiras e Eventos'!$I18="Contrapartida Financeira",'(V) Feiras e Eventos'!H18,0),IF('(V) Feiras e Eventos'!$I30="Contrapartida Financeira",'(V) Feiras e Eventos'!H30,0),IF('(V) Feiras e Eventos'!$I42="Contrapartida Financeira",'(V) Feiras e Eventos'!H42,0),IF('(V) Feiras e Eventos'!$I54="Contrapartida Financeira",'(V) Feiras e Eventos'!H54,0))</f>
        <v>0</v>
      </c>
      <c r="I40" s="54">
        <f>SUM(IF('(V) Feiras e Eventos'!$I18="Contrapartida Econômica",'(V) Feiras e Eventos'!H18,0),IF('(V) Feiras e Eventos'!$I30="Contrapartida Econômica",'(V) Feiras e Eventos'!H30,0),IF('(V) Feiras e Eventos'!$I42="Contrapartida Econômica",'(V) Feiras e Eventos'!H42,0),IF('(V) Feiras e Eventos'!$I54="Contrapartida Econômica",'(V) Feiras e Eventos'!H54,0))</f>
        <v>0</v>
      </c>
      <c r="J40" s="246">
        <f>SUM(IF('(V) Feiras e Eventos'!$I18="Subsídio",'(V) Feiras e Eventos'!H18,0),IF('(V) Feiras e Eventos'!$I30="Subsídio",'(V) Feiras e Eventos'!H30,0),IF('(V) Feiras e Eventos'!$I42="Subsídio",'(V) Feiras e Eventos'!H42,0),IF('(V) Feiras e Eventos'!$I54="Subsídio",'(V) Feiras e Eventos'!H54,0))</f>
        <v>0</v>
      </c>
    </row>
    <row r="41" spans="2:10" ht="15.75" customHeight="1" thickBot="1">
      <c r="B41" s="510"/>
      <c r="C41" s="193" t="s">
        <v>90</v>
      </c>
      <c r="D41" s="264" t="str">
        <f>'Orçamento-Projeto'!$D$33</f>
        <v>Unidade</v>
      </c>
      <c r="E41" s="275">
        <f>SUM('(V) Feiras e Eventos'!F19,'(V) Feiras e Eventos'!F31,'(V) Feiras e Eventos'!F43,'(V) Feiras e Eventos'!F55)</f>
        <v>0</v>
      </c>
      <c r="F41" s="60" t="str">
        <f>IFERROR(AVERAGE('(V) Feiras e Eventos'!G19,'(V) Feiras e Eventos'!G31,'(V) Feiras e Eventos'!G43,'(V) Feiras e Eventos'!G55),"")</f>
        <v/>
      </c>
      <c r="G41" s="239">
        <f>SUM('(V) Feiras e Eventos'!H19,'(V) Feiras e Eventos'!H31,'(V) Feiras e Eventos'!H43,'(V) Feiras e Eventos'!H55)</f>
        <v>0</v>
      </c>
      <c r="H41" s="247">
        <f>SUM(IF('(V) Feiras e Eventos'!$I19="Contrapartida Financeira",'(V) Feiras e Eventos'!H19,0),IF('(V) Feiras e Eventos'!$I31="Contrapartida Financeira",'(V) Feiras e Eventos'!H31,0),IF('(V) Feiras e Eventos'!$I43="Contrapartida Financeira",'(V) Feiras e Eventos'!H43,0),IF('(V) Feiras e Eventos'!$I55="Contrapartida Financeira",'(V) Feiras e Eventos'!H55,0))</f>
        <v>0</v>
      </c>
      <c r="I41" s="209">
        <f>SUM(IF('(V) Feiras e Eventos'!$I19="Contrapartida Econômica",'(V) Feiras e Eventos'!H19,0),IF('(V) Feiras e Eventos'!$I31="Contrapartida Econômica",'(V) Feiras e Eventos'!H31,0),IF('(V) Feiras e Eventos'!$I43="Contrapartida Econômica",'(V) Feiras e Eventos'!H43,0),IF('(V) Feiras e Eventos'!$I55="Contrapartida Econômica",'(V) Feiras e Eventos'!H55,0))</f>
        <v>0</v>
      </c>
      <c r="J41" s="248">
        <f>SUM(IF('(V) Feiras e Eventos'!$I19="Subsídio",'(V) Feiras e Eventos'!H19,0),IF('(V) Feiras e Eventos'!$I31="Subsídio",'(V) Feiras e Eventos'!H31,0),IF('(V) Feiras e Eventos'!$I43="Subsídio",'(V) Feiras e Eventos'!H43,0),IF('(V) Feiras e Eventos'!$I55="Subsídio",'(V) Feiras e Eventos'!H55,0))</f>
        <v>0</v>
      </c>
    </row>
    <row r="42" spans="2:10">
      <c r="B42" s="489" t="s">
        <v>133</v>
      </c>
      <c r="C42" s="17" t="s">
        <v>97</v>
      </c>
      <c r="D42" s="37" t="s">
        <v>50</v>
      </c>
      <c r="E42" s="277">
        <f>SUM('(VI) Gestão'!F8)</f>
        <v>1</v>
      </c>
      <c r="F42" s="62">
        <f>IFERROR(AVERAGE('(VI) Gestão'!G8),"")</f>
        <v>1</v>
      </c>
      <c r="G42" s="277">
        <f>SUM('(VI) Gestão'!H8)</f>
        <v>1</v>
      </c>
      <c r="H42" s="242">
        <f>SUM(IF('(VI) Gestão'!$I8="Contrapartida Financeira",'(VI) Gestão'!H8,0))</f>
        <v>0</v>
      </c>
      <c r="I42" s="243">
        <f>SUM(IF('(VI) Gestão'!$I8="Contrapartida Econômica",'(VI) Gestão'!H8,0))</f>
        <v>0</v>
      </c>
      <c r="J42" s="244">
        <f>SUM(IF('(VI) Gestão'!$I8="Subsídio",'(VI) Gestão'!H8,0))</f>
        <v>1</v>
      </c>
    </row>
    <row r="43" spans="2:10" ht="15" customHeight="1">
      <c r="B43" s="490"/>
      <c r="C43" s="7" t="s">
        <v>98</v>
      </c>
      <c r="D43" s="33" t="s">
        <v>128</v>
      </c>
      <c r="E43" s="278">
        <f>SUM('(VI) Gestão'!F9)</f>
        <v>1</v>
      </c>
      <c r="F43" s="279">
        <f>IFERROR(AVERAGE('(VI) Gestão'!G9),"")</f>
        <v>1</v>
      </c>
      <c r="G43" s="280">
        <f>SUM('(VI) Gestão'!H9)</f>
        <v>1</v>
      </c>
      <c r="H43" s="281">
        <f>SUM(IF('(VI) Gestão'!$I9="Contrapartida Financeira",'(VI) Gestão'!H9,0))</f>
        <v>1</v>
      </c>
      <c r="I43" s="282">
        <f>SUM(IF('(VI) Gestão'!$I9="Contrapartida Econômica",'(VI) Gestão'!H9,0))</f>
        <v>0</v>
      </c>
      <c r="J43" s="280">
        <f>SUM(IF('(VI) Gestão'!$I9="Subsídio",'(VI) Gestão'!H9,0))</f>
        <v>0</v>
      </c>
    </row>
    <row r="44" spans="2:10">
      <c r="B44" s="490"/>
      <c r="C44" s="15" t="s">
        <v>99</v>
      </c>
      <c r="D44" s="33" t="s">
        <v>128</v>
      </c>
      <c r="E44" s="278">
        <f>SUM('(VI) Gestão'!F10)</f>
        <v>1</v>
      </c>
      <c r="F44" s="279">
        <f>IFERROR(AVERAGE('(VI) Gestão'!G10),"")</f>
        <v>1</v>
      </c>
      <c r="G44" s="280">
        <f>SUM('(VI) Gestão'!H10)</f>
        <v>1</v>
      </c>
      <c r="H44" s="281">
        <f>SUM(IF('(VI) Gestão'!$I10="Contrapartida Financeira",'(VI) Gestão'!H10,0))</f>
        <v>0</v>
      </c>
      <c r="I44" s="282">
        <f>SUM(IF('(VI) Gestão'!$I10="Contrapartida Econômica",'(VI) Gestão'!H10,0))</f>
        <v>1</v>
      </c>
      <c r="J44" s="280">
        <f>SUM(IF('(VI) Gestão'!$I10="Subsídio",'(VI) Gestão'!H10,0))</f>
        <v>0</v>
      </c>
    </row>
    <row r="45" spans="2:10" ht="36.75" customHeight="1">
      <c r="B45" s="490"/>
      <c r="C45" s="16" t="s">
        <v>100</v>
      </c>
      <c r="D45" s="33" t="s">
        <v>50</v>
      </c>
      <c r="E45" s="278">
        <f>SUM('(VI) Gestão'!F11)</f>
        <v>0</v>
      </c>
      <c r="F45" s="279" t="str">
        <f>IFERROR(AVERAGE('(VI) Gestão'!G11),"")</f>
        <v/>
      </c>
      <c r="G45" s="280">
        <f>SUM('(VI) Gestão'!H11)</f>
        <v>0</v>
      </c>
      <c r="H45" s="281">
        <f>SUM(IF('(VI) Gestão'!$I11="Contrapartida Financeira",'(VI) Gestão'!H11,0))</f>
        <v>0</v>
      </c>
      <c r="I45" s="282">
        <f>SUM(IF('(VI) Gestão'!$I11="Contrapartida Econômica",'(VI) Gestão'!H11,0))</f>
        <v>0</v>
      </c>
      <c r="J45" s="280">
        <f>SUM(IF('(VI) Gestão'!$I11="Subsídio",'(VI) Gestão'!H11,0))</f>
        <v>0</v>
      </c>
    </row>
    <row r="46" spans="2:10" ht="26.25" thickBot="1">
      <c r="B46" s="491"/>
      <c r="C46" s="26" t="s">
        <v>101</v>
      </c>
      <c r="D46" s="196" t="s">
        <v>50</v>
      </c>
      <c r="E46" s="283">
        <f>SUM('(VI) Gestão'!F12)</f>
        <v>0</v>
      </c>
      <c r="F46" s="284" t="str">
        <f>IFERROR(AVERAGE('(VI) Gestão'!G12),"")</f>
        <v/>
      </c>
      <c r="G46" s="285">
        <f>SUM('(VI) Gestão'!H12)</f>
        <v>0</v>
      </c>
      <c r="H46" s="286">
        <f>SUM(IF('(VI) Gestão'!$I12="Contrapartida Financeira",'(VI) Gestão'!H12,0))</f>
        <v>0</v>
      </c>
      <c r="I46" s="287">
        <f>SUM(IF('(VI) Gestão'!$I12="Contrapartida Econômica",'(VI) Gestão'!H12,0))</f>
        <v>0</v>
      </c>
      <c r="J46" s="285">
        <f>SUM(IF('(VI) Gestão'!$I12="Subsídio",'(VI) Gestão'!H12,0))</f>
        <v>0</v>
      </c>
    </row>
  </sheetData>
  <sheetProtection sheet="1" objects="1" scenarios="1"/>
  <mergeCells count="19">
    <mergeCell ref="B1:J1"/>
    <mergeCell ref="H2:J5"/>
    <mergeCell ref="J6:J7"/>
    <mergeCell ref="I6:I7"/>
    <mergeCell ref="B30:B41"/>
    <mergeCell ref="B42:B46"/>
    <mergeCell ref="B25:B29"/>
    <mergeCell ref="H6:H7"/>
    <mergeCell ref="D2:G5"/>
    <mergeCell ref="D6:D7"/>
    <mergeCell ref="E6:E7"/>
    <mergeCell ref="F6:F7"/>
    <mergeCell ref="G6:G7"/>
    <mergeCell ref="B2:C5"/>
    <mergeCell ref="B6:B7"/>
    <mergeCell ref="C6:C7"/>
    <mergeCell ref="B8:B16"/>
    <mergeCell ref="B17:B21"/>
    <mergeCell ref="B22:B24"/>
  </mergeCells>
  <conditionalFormatting sqref="D2 G6:G7 A2:A29 A1:B1 F25:I29 A30:B30 A31:A46 A49:XFD1048576 A48:H48 J48:XFD48 A47:XFD47 E30:I41 E8:J16 K1:XFD46 J25:J41 E22:I24 D17:I21">
    <cfRule type="cellIs" dxfId="28" priority="61" operator="equal">
      <formula>0</formula>
    </cfRule>
  </conditionalFormatting>
  <conditionalFormatting sqref="E6">
    <cfRule type="cellIs" dxfId="27" priority="60" operator="equal">
      <formula>0</formula>
    </cfRule>
  </conditionalFormatting>
  <conditionalFormatting sqref="E25:E29">
    <cfRule type="cellIs" dxfId="26" priority="45" operator="equal">
      <formula>0</formula>
    </cfRule>
  </conditionalFormatting>
  <conditionalFormatting sqref="B8:B12">
    <cfRule type="cellIs" dxfId="25" priority="38" operator="equal">
      <formula>0</formula>
    </cfRule>
  </conditionalFormatting>
  <conditionalFormatting sqref="B42 D42:I46">
    <cfRule type="cellIs" dxfId="24" priority="31" operator="equal">
      <formula>0</formula>
    </cfRule>
  </conditionalFormatting>
  <conditionalFormatting sqref="H7">
    <cfRule type="cellIs" dxfId="23" priority="27" operator="equal">
      <formula>0</formula>
    </cfRule>
  </conditionalFormatting>
  <conditionalFormatting sqref="H6 H2">
    <cfRule type="cellIs" dxfId="22" priority="26" operator="equal">
      <formula>0</formula>
    </cfRule>
  </conditionalFormatting>
  <conditionalFormatting sqref="I7">
    <cfRule type="cellIs" dxfId="21" priority="25" operator="equal">
      <formula>0</formula>
    </cfRule>
  </conditionalFormatting>
  <conditionalFormatting sqref="I6">
    <cfRule type="cellIs" dxfId="20" priority="24" operator="equal">
      <formula>0</formula>
    </cfRule>
  </conditionalFormatting>
  <conditionalFormatting sqref="J7">
    <cfRule type="cellIs" dxfId="19" priority="23" operator="equal">
      <formula>0</formula>
    </cfRule>
  </conditionalFormatting>
  <conditionalFormatting sqref="J6">
    <cfRule type="cellIs" dxfId="18" priority="22" operator="equal">
      <formula>0</formula>
    </cfRule>
  </conditionalFormatting>
  <conditionalFormatting sqref="J17:J21">
    <cfRule type="cellIs" dxfId="17" priority="21" operator="equal">
      <formula>0</formula>
    </cfRule>
  </conditionalFormatting>
  <conditionalFormatting sqref="J42:J46">
    <cfRule type="cellIs" dxfId="16" priority="20" operator="equal">
      <formula>0</formula>
    </cfRule>
  </conditionalFormatting>
  <conditionalFormatting sqref="C16">
    <cfRule type="cellIs" dxfId="15" priority="19" operator="equal">
      <formula>0</formula>
    </cfRule>
  </conditionalFormatting>
  <conditionalFormatting sqref="C8:C15">
    <cfRule type="cellIs" dxfId="14" priority="18" operator="equal">
      <formula>0</formula>
    </cfRule>
  </conditionalFormatting>
  <conditionalFormatting sqref="C42:C46">
    <cfRule type="cellIs" dxfId="13" priority="16" operator="equal">
      <formula>0</formula>
    </cfRule>
  </conditionalFormatting>
  <conditionalFormatting sqref="D8:D16">
    <cfRule type="cellIs" dxfId="12" priority="15" operator="equal">
      <formula>0</formula>
    </cfRule>
  </conditionalFormatting>
  <conditionalFormatting sqref="C17:C21">
    <cfRule type="cellIs" dxfId="11" priority="14" operator="equal">
      <formula>0</formula>
    </cfRule>
  </conditionalFormatting>
  <conditionalFormatting sqref="C22:C24">
    <cfRule type="cellIs" dxfId="10" priority="13" operator="equal">
      <formula>0</formula>
    </cfRule>
  </conditionalFormatting>
  <conditionalFormatting sqref="C22:C24">
    <cfRule type="cellIs" dxfId="9" priority="12" operator="equal">
      <formula>0</formula>
    </cfRule>
  </conditionalFormatting>
  <conditionalFormatting sqref="D22:D24">
    <cfRule type="cellIs" dxfId="8" priority="11" operator="equal">
      <formula>0</formula>
    </cfRule>
  </conditionalFormatting>
  <conditionalFormatting sqref="J22:J24">
    <cfRule type="cellIs" dxfId="7" priority="10" operator="equal">
      <formula>0</formula>
    </cfRule>
  </conditionalFormatting>
  <conditionalFormatting sqref="C27:C29">
    <cfRule type="cellIs" dxfId="6" priority="7" operator="equal">
      <formula>0</formula>
    </cfRule>
  </conditionalFormatting>
  <conditionalFormatting sqref="C25:C26">
    <cfRule type="cellIs" dxfId="5" priority="6" operator="equal">
      <formula>0</formula>
    </cfRule>
  </conditionalFormatting>
  <conditionalFormatting sqref="D27:D29">
    <cfRule type="cellIs" dxfId="4" priority="5" operator="equal">
      <formula>0</formula>
    </cfRule>
  </conditionalFormatting>
  <conditionalFormatting sqref="D25:D26">
    <cfRule type="cellIs" dxfId="3" priority="4" operator="equal">
      <formula>0</formula>
    </cfRule>
  </conditionalFormatting>
  <conditionalFormatting sqref="C30:C40">
    <cfRule type="cellIs" dxfId="2" priority="3" operator="equal">
      <formula>0</formula>
    </cfRule>
  </conditionalFormatting>
  <conditionalFormatting sqref="C41">
    <cfRule type="cellIs" dxfId="1" priority="2" operator="equal">
      <formula>0</formula>
    </cfRule>
  </conditionalFormatting>
  <conditionalFormatting sqref="D30:D41">
    <cfRule type="cellIs" dxfId="0" priority="1" operator="equal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81" fitToHeight="2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C67A4-E6D7-450D-A544-4A5F9958FD65}">
  <dimension ref="A2:S143"/>
  <sheetViews>
    <sheetView workbookViewId="0">
      <selection activeCell="N16" sqref="N16"/>
    </sheetView>
  </sheetViews>
  <sheetFormatPr defaultRowHeight="15"/>
  <cols>
    <col min="2" max="2" width="35.42578125" customWidth="1"/>
  </cols>
  <sheetData>
    <row r="2" spans="1:19">
      <c r="A2" t="s">
        <v>119</v>
      </c>
      <c r="B2" t="s">
        <v>120</v>
      </c>
      <c r="C2" t="s">
        <v>134</v>
      </c>
      <c r="D2" t="s">
        <v>135</v>
      </c>
      <c r="E2" t="s">
        <v>136</v>
      </c>
      <c r="F2" t="s">
        <v>137</v>
      </c>
      <c r="G2" t="s">
        <v>138</v>
      </c>
      <c r="H2" t="s">
        <v>118</v>
      </c>
      <c r="L2" t="s">
        <v>119</v>
      </c>
      <c r="M2" t="s">
        <v>120</v>
      </c>
      <c r="N2" t="s">
        <v>134</v>
      </c>
      <c r="O2" t="s">
        <v>135</v>
      </c>
      <c r="P2" t="s">
        <v>136</v>
      </c>
      <c r="Q2" t="s">
        <v>137</v>
      </c>
      <c r="R2" t="s">
        <v>138</v>
      </c>
      <c r="S2" t="s">
        <v>118</v>
      </c>
    </row>
    <row r="3" spans="1:19">
      <c r="A3" t="str">
        <f>'(I) Capacitações'!$A$8</f>
        <v>A1</v>
      </c>
      <c r="B3" t="str">
        <f>'(I) Capacitações'!$B$8</f>
        <v>Descrição da atividade</v>
      </c>
      <c r="C3" t="str">
        <f>'(I) Capacitações'!D8</f>
        <v>1.1 Inscrição para capacitações, oficinas, workshops, palestras ou seminários.</v>
      </c>
      <c r="D3" t="str">
        <f>'(I) Capacitações'!E8</f>
        <v>Número de inscrições</v>
      </c>
      <c r="E3">
        <f>'(I) Capacitações'!F8</f>
        <v>0</v>
      </c>
      <c r="F3">
        <f>'(I) Capacitações'!G8</f>
        <v>0</v>
      </c>
      <c r="G3">
        <f>'(I) Capacitações'!H8</f>
        <v>0</v>
      </c>
      <c r="H3">
        <f>'(I) Capacitações'!I8</f>
        <v>0</v>
      </c>
      <c r="L3" t="str">
        <f>IF($B3&lt;&gt;"Descrição da atividade",A3,"")</f>
        <v/>
      </c>
      <c r="M3" t="str">
        <f>IF($B3&lt;&gt;"Descrição da atividade",B3,"")</f>
        <v/>
      </c>
      <c r="N3" t="str">
        <f>IF($B3&lt;&gt;"Descrição da atividade",C3,"")</f>
        <v/>
      </c>
      <c r="O3" t="str">
        <f t="shared" ref="O3:S18" si="0">IF($B3&lt;&gt;"Descrição da atividade",D3,"")</f>
        <v/>
      </c>
      <c r="P3" t="str">
        <f t="shared" si="0"/>
        <v/>
      </c>
      <c r="Q3" t="str">
        <f t="shared" si="0"/>
        <v/>
      </c>
      <c r="R3" t="str">
        <f t="shared" si="0"/>
        <v/>
      </c>
      <c r="S3" t="str">
        <f t="shared" si="0"/>
        <v/>
      </c>
    </row>
    <row r="4" spans="1:19">
      <c r="A4" t="str">
        <f>'(I) Capacitações'!$A$8</f>
        <v>A1</v>
      </c>
      <c r="B4" t="str">
        <f>'(I) Capacitações'!$B$8</f>
        <v>Descrição da atividade</v>
      </c>
      <c r="C4" t="str">
        <f>'(I) Capacitações'!D9</f>
        <v>1.2 Contratação de instrutor/palestrante.</v>
      </c>
      <c r="D4" t="str">
        <f>'(I) Capacitações'!E9</f>
        <v>Horas de trabalho</v>
      </c>
      <c r="E4">
        <f>'(I) Capacitações'!F9</f>
        <v>0</v>
      </c>
      <c r="F4">
        <f>'(I) Capacitações'!G9</f>
        <v>0</v>
      </c>
      <c r="G4">
        <f>'(I) Capacitações'!H9</f>
        <v>0</v>
      </c>
      <c r="H4">
        <f>'(I) Capacitações'!I9</f>
        <v>0</v>
      </c>
      <c r="L4" t="str">
        <f t="shared" ref="L4:L48" si="1">IF($B4&lt;&gt;"Descrição da atividade",A4,"")</f>
        <v/>
      </c>
      <c r="M4" t="str">
        <f t="shared" ref="M4:M48" si="2">IF($B4&lt;&gt;"Descrição da atividade",B4,"")</f>
        <v/>
      </c>
      <c r="N4" t="str">
        <f t="shared" ref="N4:N48" si="3">IF($B4&lt;&gt;"Descrição da atividade",C4,"")</f>
        <v/>
      </c>
      <c r="O4" t="str">
        <f t="shared" ref="O4:O48" si="4">IF($B4&lt;&gt;"Descrição da atividade",D4,"")</f>
        <v/>
      </c>
      <c r="P4" t="str">
        <f t="shared" ref="P4:P48" si="5">IF($B4&lt;&gt;"Descrição da atividade",E4,"")</f>
        <v/>
      </c>
      <c r="Q4" t="str">
        <f t="shared" ref="Q4:Q48" si="6">IF($B4&lt;&gt;"Descrição da atividade",F4,"")</f>
        <v/>
      </c>
      <c r="R4" t="str">
        <f t="shared" ref="R4:S48" si="7">IF($B4&lt;&gt;"Descrição da atividade",G4,"")</f>
        <v/>
      </c>
      <c r="S4" t="str">
        <f t="shared" si="0"/>
        <v/>
      </c>
    </row>
    <row r="5" spans="1:19">
      <c r="A5" t="str">
        <f>'(I) Capacitações'!$A$8</f>
        <v>A1</v>
      </c>
      <c r="B5" t="str">
        <f>'(I) Capacitações'!$B$8</f>
        <v>Descrição da atividade</v>
      </c>
      <c r="C5" t="str">
        <f>'(I) Capacitações'!D10</f>
        <v>1.3 Preparação e impressão de materiais educativos.</v>
      </c>
      <c r="D5" t="str">
        <f>'(I) Capacitações'!E10</f>
        <v>Unidade</v>
      </c>
      <c r="E5">
        <f>'(I) Capacitações'!F10</f>
        <v>0</v>
      </c>
      <c r="F5">
        <f>'(I) Capacitações'!G10</f>
        <v>0</v>
      </c>
      <c r="G5">
        <f>'(I) Capacitações'!H10</f>
        <v>0</v>
      </c>
      <c r="H5">
        <f>'(I) Capacitações'!I10</f>
        <v>0</v>
      </c>
      <c r="L5" t="str">
        <f t="shared" si="1"/>
        <v/>
      </c>
      <c r="M5" t="str">
        <f t="shared" si="2"/>
        <v/>
      </c>
      <c r="N5" t="str">
        <f t="shared" si="3"/>
        <v/>
      </c>
      <c r="O5" t="str">
        <f t="shared" si="4"/>
        <v/>
      </c>
      <c r="P5" t="str">
        <f t="shared" si="5"/>
        <v/>
      </c>
      <c r="Q5" t="str">
        <f t="shared" si="6"/>
        <v/>
      </c>
      <c r="R5" t="str">
        <f t="shared" si="7"/>
        <v/>
      </c>
      <c r="S5" t="str">
        <f t="shared" si="0"/>
        <v/>
      </c>
    </row>
    <row r="6" spans="1:19">
      <c r="A6" t="str">
        <f>'(I) Capacitações'!$A$8</f>
        <v>A1</v>
      </c>
      <c r="B6" t="str">
        <f>'(I) Capacitações'!$B$8</f>
        <v>Descrição da atividade</v>
      </c>
      <c r="C6" t="str">
        <f>'(I) Capacitações'!D11</f>
        <v>1.4 Custos relacionados à divulgação da ação (produção de material promocional, serviços gráficos de reprodução e veiculação em rádio, TV e mídias sociais).</v>
      </c>
      <c r="D6" t="str">
        <f>'(I) Capacitações'!E11</f>
        <v>Unidade</v>
      </c>
      <c r="E6">
        <f>'(I) Capacitações'!F11</f>
        <v>0</v>
      </c>
      <c r="F6">
        <f>'(I) Capacitações'!G11</f>
        <v>0</v>
      </c>
      <c r="G6">
        <f>'(I) Capacitações'!H11</f>
        <v>0</v>
      </c>
      <c r="H6">
        <f>'(I) Capacitações'!I11</f>
        <v>0</v>
      </c>
      <c r="L6" t="str">
        <f t="shared" si="1"/>
        <v/>
      </c>
      <c r="M6" t="str">
        <f t="shared" si="2"/>
        <v/>
      </c>
      <c r="N6" t="str">
        <f t="shared" si="3"/>
        <v/>
      </c>
      <c r="O6" t="str">
        <f t="shared" si="4"/>
        <v/>
      </c>
      <c r="P6" t="str">
        <f t="shared" si="5"/>
        <v/>
      </c>
      <c r="Q6" t="str">
        <f t="shared" si="6"/>
        <v/>
      </c>
      <c r="R6" t="str">
        <f t="shared" si="7"/>
        <v/>
      </c>
      <c r="S6" t="str">
        <f t="shared" si="0"/>
        <v/>
      </c>
    </row>
    <row r="7" spans="1:19">
      <c r="A7" t="str">
        <f>'(I) Capacitações'!$A$8</f>
        <v>A1</v>
      </c>
      <c r="B7" t="str">
        <f>'(I) Capacitações'!$B$8</f>
        <v>Descrição da atividade</v>
      </c>
      <c r="C7" t="str">
        <f>'(I) Capacitações'!D12</f>
        <v>1.5 Custos de deslocamento para instrutores/palestrantes e participantes (custo de combustível, locação de veículos, passagens áreas ou rodoviárias, táxis ou transportes alternativos).</v>
      </c>
      <c r="D7" t="str">
        <f>'(I) Capacitações'!E12</f>
        <v>Unidade</v>
      </c>
      <c r="E7">
        <f>'(I) Capacitações'!F12</f>
        <v>0</v>
      </c>
      <c r="F7">
        <f>'(I) Capacitações'!G12</f>
        <v>0</v>
      </c>
      <c r="G7">
        <f>'(I) Capacitações'!H12</f>
        <v>0</v>
      </c>
      <c r="H7">
        <f>'(I) Capacitações'!I12</f>
        <v>0</v>
      </c>
      <c r="L7" t="str">
        <f t="shared" si="1"/>
        <v/>
      </c>
      <c r="M7" t="str">
        <f t="shared" si="2"/>
        <v/>
      </c>
      <c r="N7" t="str">
        <f t="shared" si="3"/>
        <v/>
      </c>
      <c r="O7" t="str">
        <f t="shared" si="4"/>
        <v/>
      </c>
      <c r="P7" t="str">
        <f t="shared" si="5"/>
        <v/>
      </c>
      <c r="Q7" t="str">
        <f t="shared" si="6"/>
        <v/>
      </c>
      <c r="R7" t="str">
        <f t="shared" si="7"/>
        <v/>
      </c>
      <c r="S7" t="str">
        <f t="shared" si="0"/>
        <v/>
      </c>
    </row>
    <row r="8" spans="1:19">
      <c r="A8" t="str">
        <f>'(I) Capacitações'!$A$8</f>
        <v>A1</v>
      </c>
      <c r="B8" t="str">
        <f>'(I) Capacitações'!$B$8</f>
        <v>Descrição da atividade</v>
      </c>
      <c r="C8" t="str">
        <f>'(I) Capacitações'!D13</f>
        <v>1.6 Hospedagem e ajuda de custo para instrutores/palestrantes.</v>
      </c>
      <c r="D8" t="str">
        <f>'(I) Capacitações'!E13</f>
        <v>Diárias</v>
      </c>
      <c r="E8">
        <f>'(I) Capacitações'!F13</f>
        <v>0</v>
      </c>
      <c r="F8">
        <f>'(I) Capacitações'!G13</f>
        <v>0</v>
      </c>
      <c r="G8">
        <f>'(I) Capacitações'!H13</f>
        <v>0</v>
      </c>
      <c r="H8">
        <f>'(I) Capacitações'!I13</f>
        <v>0</v>
      </c>
      <c r="L8" t="str">
        <f t="shared" si="1"/>
        <v/>
      </c>
      <c r="M8" t="str">
        <f t="shared" si="2"/>
        <v/>
      </c>
      <c r="N8" t="str">
        <f t="shared" si="3"/>
        <v/>
      </c>
      <c r="O8" t="str">
        <f t="shared" si="4"/>
        <v/>
      </c>
      <c r="P8" t="str">
        <f t="shared" si="5"/>
        <v/>
      </c>
      <c r="Q8" t="str">
        <f t="shared" si="6"/>
        <v/>
      </c>
      <c r="R8" t="str">
        <f t="shared" si="7"/>
        <v/>
      </c>
      <c r="S8" t="str">
        <f t="shared" si="0"/>
        <v/>
      </c>
    </row>
    <row r="9" spans="1:19">
      <c r="A9" t="str">
        <f>'(I) Capacitações'!$A$8</f>
        <v>A1</v>
      </c>
      <c r="B9" t="str">
        <f>'(I) Capacitações'!$B$8</f>
        <v>Descrição da atividade</v>
      </c>
      <c r="C9" t="str">
        <f>'(I) Capacitações'!D14</f>
        <v>1.7 Locação de espaço.</v>
      </c>
      <c r="D9" t="str">
        <f>'(I) Capacitações'!E14</f>
        <v>Diárias</v>
      </c>
      <c r="E9">
        <f>'(I) Capacitações'!F14</f>
        <v>0</v>
      </c>
      <c r="F9">
        <f>'(I) Capacitações'!G14</f>
        <v>0</v>
      </c>
      <c r="G9">
        <f>'(I) Capacitações'!H14</f>
        <v>0</v>
      </c>
      <c r="H9">
        <f>'(I) Capacitações'!I14</f>
        <v>0</v>
      </c>
      <c r="L9" t="str">
        <f t="shared" si="1"/>
        <v/>
      </c>
      <c r="M9" t="str">
        <f t="shared" si="2"/>
        <v/>
      </c>
      <c r="N9" t="str">
        <f t="shared" si="3"/>
        <v/>
      </c>
      <c r="O9" t="str">
        <f t="shared" si="4"/>
        <v/>
      </c>
      <c r="P9" t="str">
        <f t="shared" si="5"/>
        <v/>
      </c>
      <c r="Q9" t="str">
        <f t="shared" si="6"/>
        <v/>
      </c>
      <c r="R9" t="str">
        <f t="shared" si="7"/>
        <v/>
      </c>
      <c r="S9" t="str">
        <f t="shared" si="0"/>
        <v/>
      </c>
    </row>
    <row r="10" spans="1:19">
      <c r="A10" t="str">
        <f>'(I) Capacitações'!$A$8</f>
        <v>A1</v>
      </c>
      <c r="B10" t="str">
        <f>'(I) Capacitações'!$B$8</f>
        <v>Descrição da atividade</v>
      </c>
      <c r="C10" t="str">
        <f>'(I) Capacitações'!D15</f>
        <v>1.8 Locação de equipamentos audiovisuais.</v>
      </c>
      <c r="D10" t="str">
        <f>'(I) Capacitações'!E15</f>
        <v>Diárias</v>
      </c>
      <c r="E10">
        <f>'(I) Capacitações'!F15</f>
        <v>0</v>
      </c>
      <c r="F10">
        <f>'(I) Capacitações'!G15</f>
        <v>0</v>
      </c>
      <c r="G10">
        <f>'(I) Capacitações'!H15</f>
        <v>0</v>
      </c>
      <c r="H10">
        <f>'(I) Capacitações'!I15</f>
        <v>0</v>
      </c>
      <c r="L10" t="str">
        <f t="shared" si="1"/>
        <v/>
      </c>
      <c r="M10" t="str">
        <f t="shared" si="2"/>
        <v/>
      </c>
      <c r="N10" t="str">
        <f t="shared" si="3"/>
        <v/>
      </c>
      <c r="O10" t="str">
        <f t="shared" si="4"/>
        <v/>
      </c>
      <c r="P10" t="str">
        <f t="shared" si="5"/>
        <v/>
      </c>
      <c r="Q10" t="str">
        <f t="shared" si="6"/>
        <v/>
      </c>
      <c r="R10" t="str">
        <f t="shared" si="7"/>
        <v/>
      </c>
      <c r="S10" t="str">
        <f t="shared" si="0"/>
        <v/>
      </c>
    </row>
    <row r="11" spans="1:19">
      <c r="A11" t="str">
        <f>'(I) Capacitações'!$A$8</f>
        <v>A1</v>
      </c>
      <c r="B11" t="str">
        <f>'(I) Capacitações'!$B$8</f>
        <v>Descrição da atividade</v>
      </c>
      <c r="C11" t="str">
        <f>'(I) Capacitações'!D16</f>
        <v>1.9 Coffee Break e catering (vetado recurso SEBRAE)</v>
      </c>
      <c r="D11" t="str">
        <f>'(I) Capacitações'!E16</f>
        <v>Unidade</v>
      </c>
      <c r="E11">
        <f>'(I) Capacitações'!F16</f>
        <v>0</v>
      </c>
      <c r="F11">
        <f>'(I) Capacitações'!G16</f>
        <v>0</v>
      </c>
      <c r="G11">
        <f>'(I) Capacitações'!H16</f>
        <v>0</v>
      </c>
      <c r="H11">
        <f>'(I) Capacitações'!I16</f>
        <v>0</v>
      </c>
      <c r="L11" t="str">
        <f t="shared" si="1"/>
        <v/>
      </c>
      <c r="M11" t="str">
        <f t="shared" si="2"/>
        <v/>
      </c>
      <c r="N11" t="str">
        <f t="shared" si="3"/>
        <v/>
      </c>
      <c r="O11" t="str">
        <f t="shared" si="4"/>
        <v/>
      </c>
      <c r="P11" t="str">
        <f t="shared" si="5"/>
        <v/>
      </c>
      <c r="Q11" t="str">
        <f t="shared" si="6"/>
        <v/>
      </c>
      <c r="R11" t="str">
        <f t="shared" si="7"/>
        <v/>
      </c>
      <c r="S11" t="str">
        <f t="shared" si="0"/>
        <v/>
      </c>
    </row>
    <row r="12" spans="1:19">
      <c r="A12" t="str">
        <f>'(I) Capacitações'!$A$17</f>
        <v>A2</v>
      </c>
      <c r="B12" t="str">
        <f>'(I) Capacitações'!$B$17</f>
        <v>Descrição da atividade</v>
      </c>
      <c r="C12" t="str">
        <f>'(I) Capacitações'!D17</f>
        <v>1.1 Inscrição para capacitações, oficinas, workshops, palestras ou seminários.</v>
      </c>
      <c r="D12" t="str">
        <f>'(I) Capacitações'!E17</f>
        <v>Número de inscrições</v>
      </c>
      <c r="E12">
        <f>'(I) Capacitações'!F17</f>
        <v>0</v>
      </c>
      <c r="F12">
        <f>'(I) Capacitações'!G17</f>
        <v>0</v>
      </c>
      <c r="G12">
        <f>'(I) Capacitações'!H17</f>
        <v>0</v>
      </c>
      <c r="H12">
        <f>'(I) Capacitações'!I17</f>
        <v>0</v>
      </c>
      <c r="L12" t="str">
        <f t="shared" si="1"/>
        <v/>
      </c>
      <c r="M12" t="str">
        <f t="shared" si="2"/>
        <v/>
      </c>
      <c r="N12" t="str">
        <f t="shared" si="3"/>
        <v/>
      </c>
      <c r="O12" t="str">
        <f t="shared" si="4"/>
        <v/>
      </c>
      <c r="P12" t="str">
        <f t="shared" si="5"/>
        <v/>
      </c>
      <c r="Q12" t="str">
        <f t="shared" si="6"/>
        <v/>
      </c>
      <c r="R12" t="str">
        <f t="shared" si="7"/>
        <v/>
      </c>
      <c r="S12" t="str">
        <f t="shared" si="0"/>
        <v/>
      </c>
    </row>
    <row r="13" spans="1:19">
      <c r="A13" t="str">
        <f>'(I) Capacitações'!$A$17</f>
        <v>A2</v>
      </c>
      <c r="B13" t="str">
        <f>'(I) Capacitações'!$B$17</f>
        <v>Descrição da atividade</v>
      </c>
      <c r="C13" t="str">
        <f>'(I) Capacitações'!D18</f>
        <v>1.2 Contratação de instrutor/palestrante.</v>
      </c>
      <c r="D13" t="str">
        <f>'(I) Capacitações'!E18</f>
        <v>Horas de trabalho</v>
      </c>
      <c r="E13">
        <f>'(I) Capacitações'!F18</f>
        <v>0</v>
      </c>
      <c r="F13">
        <f>'(I) Capacitações'!G18</f>
        <v>0</v>
      </c>
      <c r="G13">
        <f>'(I) Capacitações'!H18</f>
        <v>0</v>
      </c>
      <c r="H13">
        <f>'(I) Capacitações'!I18</f>
        <v>0</v>
      </c>
      <c r="L13" t="str">
        <f t="shared" si="1"/>
        <v/>
      </c>
      <c r="M13" t="str">
        <f t="shared" si="2"/>
        <v/>
      </c>
      <c r="N13" t="str">
        <f t="shared" si="3"/>
        <v/>
      </c>
      <c r="O13" t="str">
        <f t="shared" si="4"/>
        <v/>
      </c>
      <c r="P13" t="str">
        <f t="shared" si="5"/>
        <v/>
      </c>
      <c r="Q13" t="str">
        <f t="shared" si="6"/>
        <v/>
      </c>
      <c r="R13" t="str">
        <f t="shared" si="7"/>
        <v/>
      </c>
      <c r="S13" t="str">
        <f t="shared" si="0"/>
        <v/>
      </c>
    </row>
    <row r="14" spans="1:19">
      <c r="A14" t="str">
        <f>'(I) Capacitações'!$A$17</f>
        <v>A2</v>
      </c>
      <c r="B14" t="str">
        <f>'(I) Capacitações'!$B$17</f>
        <v>Descrição da atividade</v>
      </c>
      <c r="C14" t="str">
        <f>'(I) Capacitações'!D19</f>
        <v>1.3 Preparação e impressão de materiais educativos.</v>
      </c>
      <c r="D14" t="str">
        <f>'(I) Capacitações'!E19</f>
        <v>Unidade</v>
      </c>
      <c r="E14">
        <f>'(I) Capacitações'!F19</f>
        <v>0</v>
      </c>
      <c r="F14">
        <f>'(I) Capacitações'!G19</f>
        <v>0</v>
      </c>
      <c r="G14">
        <f>'(I) Capacitações'!H19</f>
        <v>0</v>
      </c>
      <c r="H14">
        <f>'(I) Capacitações'!I19</f>
        <v>0</v>
      </c>
      <c r="L14" t="str">
        <f t="shared" si="1"/>
        <v/>
      </c>
      <c r="M14" t="str">
        <f t="shared" si="2"/>
        <v/>
      </c>
      <c r="N14" t="str">
        <f t="shared" si="3"/>
        <v/>
      </c>
      <c r="O14" t="str">
        <f t="shared" si="4"/>
        <v/>
      </c>
      <c r="P14" t="str">
        <f t="shared" si="5"/>
        <v/>
      </c>
      <c r="Q14" t="str">
        <f t="shared" si="6"/>
        <v/>
      </c>
      <c r="R14" t="str">
        <f t="shared" si="7"/>
        <v/>
      </c>
      <c r="S14" t="str">
        <f t="shared" si="0"/>
        <v/>
      </c>
    </row>
    <row r="15" spans="1:19">
      <c r="A15" t="str">
        <f>'(I) Capacitações'!$A$17</f>
        <v>A2</v>
      </c>
      <c r="B15" t="str">
        <f>'(I) Capacitações'!$B$17</f>
        <v>Descrição da atividade</v>
      </c>
      <c r="C15" t="str">
        <f>'(I) Capacitações'!D20</f>
        <v>1.4 Custos relacionados à divulgação da ação (produção de material promocional, serviços gráficos de reprodução e veiculação em rádio, TV e mídias sociais).</v>
      </c>
      <c r="D15" t="str">
        <f>'(I) Capacitações'!E20</f>
        <v>Unidade</v>
      </c>
      <c r="E15">
        <f>'(I) Capacitações'!F20</f>
        <v>0</v>
      </c>
      <c r="F15">
        <f>'(I) Capacitações'!G20</f>
        <v>0</v>
      </c>
      <c r="G15">
        <f>'(I) Capacitações'!H20</f>
        <v>0</v>
      </c>
      <c r="H15">
        <f>'(I) Capacitações'!I20</f>
        <v>0</v>
      </c>
      <c r="L15" t="str">
        <f t="shared" si="1"/>
        <v/>
      </c>
      <c r="M15" t="str">
        <f t="shared" si="2"/>
        <v/>
      </c>
      <c r="N15" t="str">
        <f t="shared" si="3"/>
        <v/>
      </c>
      <c r="O15" t="str">
        <f t="shared" si="4"/>
        <v/>
      </c>
      <c r="P15" t="str">
        <f t="shared" si="5"/>
        <v/>
      </c>
      <c r="Q15" t="str">
        <f t="shared" si="6"/>
        <v/>
      </c>
      <c r="R15" t="str">
        <f t="shared" si="7"/>
        <v/>
      </c>
      <c r="S15" t="str">
        <f t="shared" si="0"/>
        <v/>
      </c>
    </row>
    <row r="16" spans="1:19">
      <c r="A16" t="str">
        <f>'(I) Capacitações'!$A$17</f>
        <v>A2</v>
      </c>
      <c r="B16" t="str">
        <f>'(I) Capacitações'!$B$17</f>
        <v>Descrição da atividade</v>
      </c>
      <c r="C16" t="str">
        <f>'(I) Capacitações'!D21</f>
        <v>1.5 Custos de deslocamento para instrutores/palestrantes e participantes (custo de combustível, locação de veículos, passagens áreas ou rodoviárias, táxis ou transportes alternativos).</v>
      </c>
      <c r="D16" t="str">
        <f>'(I) Capacitações'!E21</f>
        <v>Unidade</v>
      </c>
      <c r="E16">
        <f>'(I) Capacitações'!F21</f>
        <v>0</v>
      </c>
      <c r="F16">
        <f>'(I) Capacitações'!G21</f>
        <v>0</v>
      </c>
      <c r="G16">
        <f>'(I) Capacitações'!H21</f>
        <v>0</v>
      </c>
      <c r="H16">
        <f>'(I) Capacitações'!I21</f>
        <v>0</v>
      </c>
      <c r="L16" t="str">
        <f t="shared" si="1"/>
        <v/>
      </c>
      <c r="M16" t="str">
        <f t="shared" si="2"/>
        <v/>
      </c>
      <c r="N16" t="str">
        <f t="shared" si="3"/>
        <v/>
      </c>
      <c r="O16" t="str">
        <f t="shared" si="4"/>
        <v/>
      </c>
      <c r="P16" t="str">
        <f t="shared" si="5"/>
        <v/>
      </c>
      <c r="Q16" t="str">
        <f t="shared" si="6"/>
        <v/>
      </c>
      <c r="R16" t="str">
        <f t="shared" si="7"/>
        <v/>
      </c>
      <c r="S16" t="str">
        <f t="shared" si="0"/>
        <v/>
      </c>
    </row>
    <row r="17" spans="1:19">
      <c r="A17" t="str">
        <f>'(I) Capacitações'!$A$17</f>
        <v>A2</v>
      </c>
      <c r="B17" t="str">
        <f>'(I) Capacitações'!$B$17</f>
        <v>Descrição da atividade</v>
      </c>
      <c r="C17" t="str">
        <f>'(I) Capacitações'!D22</f>
        <v>1.6 Hospedagem e ajuda de custo para instrutores/palestrantes.</v>
      </c>
      <c r="D17" t="str">
        <f>'(I) Capacitações'!E22</f>
        <v>Diárias</v>
      </c>
      <c r="E17">
        <f>'(I) Capacitações'!F22</f>
        <v>0</v>
      </c>
      <c r="F17">
        <f>'(I) Capacitações'!G22</f>
        <v>0</v>
      </c>
      <c r="G17">
        <f>'(I) Capacitações'!H22</f>
        <v>0</v>
      </c>
      <c r="H17">
        <f>'(I) Capacitações'!I22</f>
        <v>0</v>
      </c>
      <c r="L17" t="str">
        <f t="shared" si="1"/>
        <v/>
      </c>
      <c r="M17" t="str">
        <f t="shared" si="2"/>
        <v/>
      </c>
      <c r="N17" t="str">
        <f t="shared" si="3"/>
        <v/>
      </c>
      <c r="O17" t="str">
        <f t="shared" si="4"/>
        <v/>
      </c>
      <c r="P17" t="str">
        <f t="shared" si="5"/>
        <v/>
      </c>
      <c r="Q17" t="str">
        <f t="shared" si="6"/>
        <v/>
      </c>
      <c r="R17" t="str">
        <f t="shared" si="7"/>
        <v/>
      </c>
      <c r="S17" t="str">
        <f t="shared" si="0"/>
        <v/>
      </c>
    </row>
    <row r="18" spans="1:19">
      <c r="A18" t="str">
        <f>'(I) Capacitações'!$A$17</f>
        <v>A2</v>
      </c>
      <c r="B18" t="str">
        <f>'(I) Capacitações'!$B$17</f>
        <v>Descrição da atividade</v>
      </c>
      <c r="C18" t="str">
        <f>'(I) Capacitações'!D23</f>
        <v>1.7 Locação de espaço.</v>
      </c>
      <c r="D18" t="str">
        <f>'(I) Capacitações'!E23</f>
        <v>Diárias</v>
      </c>
      <c r="E18">
        <f>'(I) Capacitações'!F23</f>
        <v>0</v>
      </c>
      <c r="F18">
        <f>'(I) Capacitações'!G23</f>
        <v>0</v>
      </c>
      <c r="G18">
        <f>'(I) Capacitações'!H23</f>
        <v>0</v>
      </c>
      <c r="H18">
        <f>'(I) Capacitações'!I23</f>
        <v>0</v>
      </c>
      <c r="L18" t="str">
        <f t="shared" si="1"/>
        <v/>
      </c>
      <c r="M18" t="str">
        <f t="shared" si="2"/>
        <v/>
      </c>
      <c r="N18" t="str">
        <f t="shared" si="3"/>
        <v/>
      </c>
      <c r="O18" t="str">
        <f t="shared" si="4"/>
        <v/>
      </c>
      <c r="P18" t="str">
        <f t="shared" si="5"/>
        <v/>
      </c>
      <c r="Q18" t="str">
        <f t="shared" si="6"/>
        <v/>
      </c>
      <c r="R18" t="str">
        <f t="shared" si="7"/>
        <v/>
      </c>
      <c r="S18" t="str">
        <f t="shared" si="0"/>
        <v/>
      </c>
    </row>
    <row r="19" spans="1:19">
      <c r="A19" t="str">
        <f>'(I) Capacitações'!$A$17</f>
        <v>A2</v>
      </c>
      <c r="B19" t="str">
        <f>'(I) Capacitações'!$B$17</f>
        <v>Descrição da atividade</v>
      </c>
      <c r="C19" t="str">
        <f>'(I) Capacitações'!D24</f>
        <v>1.8 Locação de equipamentos audiovisuais.</v>
      </c>
      <c r="D19" t="str">
        <f>'(I) Capacitações'!E24</f>
        <v>Diárias</v>
      </c>
      <c r="E19">
        <f>'(I) Capacitações'!F24</f>
        <v>0</v>
      </c>
      <c r="F19">
        <f>'(I) Capacitações'!G24</f>
        <v>0</v>
      </c>
      <c r="G19">
        <f>'(I) Capacitações'!H24</f>
        <v>0</v>
      </c>
      <c r="H19">
        <f>'(I) Capacitações'!I24</f>
        <v>0</v>
      </c>
      <c r="L19" t="str">
        <f t="shared" si="1"/>
        <v/>
      </c>
      <c r="M19" t="str">
        <f t="shared" si="2"/>
        <v/>
      </c>
      <c r="N19" t="str">
        <f t="shared" si="3"/>
        <v/>
      </c>
      <c r="O19" t="str">
        <f t="shared" si="4"/>
        <v/>
      </c>
      <c r="P19" t="str">
        <f t="shared" si="5"/>
        <v/>
      </c>
      <c r="Q19" t="str">
        <f t="shared" si="6"/>
        <v/>
      </c>
      <c r="R19" t="str">
        <f t="shared" si="7"/>
        <v/>
      </c>
      <c r="S19" t="str">
        <f t="shared" si="7"/>
        <v/>
      </c>
    </row>
    <row r="20" spans="1:19">
      <c r="A20" t="str">
        <f>'(I) Capacitações'!$A$17</f>
        <v>A2</v>
      </c>
      <c r="B20" t="str">
        <f>'(I) Capacitações'!$B$17</f>
        <v>Descrição da atividade</v>
      </c>
      <c r="C20" t="str">
        <f>'(I) Capacitações'!D25</f>
        <v>1.9 Coffee Break e catering (vetado recurso SEBRAE)</v>
      </c>
      <c r="D20" t="str">
        <f>'(I) Capacitações'!E25</f>
        <v>Unidade</v>
      </c>
      <c r="E20">
        <f>'(I) Capacitações'!F25</f>
        <v>0</v>
      </c>
      <c r="F20">
        <f>'(I) Capacitações'!G25</f>
        <v>0</v>
      </c>
      <c r="G20">
        <f>'(I) Capacitações'!H25</f>
        <v>0</v>
      </c>
      <c r="H20">
        <f>'(I) Capacitações'!I25</f>
        <v>0</v>
      </c>
      <c r="L20" t="str">
        <f t="shared" si="1"/>
        <v/>
      </c>
      <c r="M20" t="str">
        <f t="shared" si="2"/>
        <v/>
      </c>
      <c r="N20" t="str">
        <f t="shared" si="3"/>
        <v/>
      </c>
      <c r="O20" t="str">
        <f t="shared" si="4"/>
        <v/>
      </c>
      <c r="P20" t="str">
        <f t="shared" si="5"/>
        <v/>
      </c>
      <c r="Q20" t="str">
        <f t="shared" si="6"/>
        <v/>
      </c>
      <c r="R20" t="str">
        <f t="shared" si="7"/>
        <v/>
      </c>
      <c r="S20" t="str">
        <f t="shared" si="7"/>
        <v/>
      </c>
    </row>
    <row r="21" spans="1:19">
      <c r="A21" t="str">
        <f>'(I) Capacitações'!$A$26</f>
        <v>A3</v>
      </c>
      <c r="B21" t="str">
        <f>'(I) Capacitações'!$B$26</f>
        <v>Descrição da atividade</v>
      </c>
      <c r="C21" t="str">
        <f>'(I) Capacitações'!D26</f>
        <v>1.1 Inscrição para capacitações, oficinas, workshops, palestras ou seminários.</v>
      </c>
      <c r="D21" t="str">
        <f>'(I) Capacitações'!E26</f>
        <v>Número de inscrições</v>
      </c>
      <c r="E21">
        <f>'(I) Capacitações'!F26</f>
        <v>0</v>
      </c>
      <c r="F21">
        <f>'(I) Capacitações'!G26</f>
        <v>0</v>
      </c>
      <c r="G21">
        <f>'(I) Capacitações'!H26</f>
        <v>0</v>
      </c>
      <c r="H21">
        <f>'(I) Capacitações'!I26</f>
        <v>0</v>
      </c>
      <c r="L21" t="str">
        <f t="shared" si="1"/>
        <v/>
      </c>
      <c r="M21" t="str">
        <f t="shared" si="2"/>
        <v/>
      </c>
      <c r="N21" t="str">
        <f t="shared" si="3"/>
        <v/>
      </c>
      <c r="O21" t="str">
        <f t="shared" si="4"/>
        <v/>
      </c>
      <c r="P21" t="str">
        <f t="shared" si="5"/>
        <v/>
      </c>
      <c r="Q21" t="str">
        <f t="shared" si="6"/>
        <v/>
      </c>
      <c r="R21" t="str">
        <f t="shared" si="7"/>
        <v/>
      </c>
      <c r="S21" t="str">
        <f t="shared" si="7"/>
        <v/>
      </c>
    </row>
    <row r="22" spans="1:19">
      <c r="A22" t="str">
        <f>'(I) Capacitações'!$A$26</f>
        <v>A3</v>
      </c>
      <c r="B22" t="str">
        <f>'(I) Capacitações'!$B$26</f>
        <v>Descrição da atividade</v>
      </c>
      <c r="C22" t="str">
        <f>'(I) Capacitações'!D27</f>
        <v>1.2 Contratação de instrutor/palestrante.</v>
      </c>
      <c r="D22" t="str">
        <f>'(I) Capacitações'!E27</f>
        <v>Horas de trabalho</v>
      </c>
      <c r="E22">
        <f>'(I) Capacitações'!F27</f>
        <v>0</v>
      </c>
      <c r="F22">
        <f>'(I) Capacitações'!G27</f>
        <v>0</v>
      </c>
      <c r="G22">
        <f>'(I) Capacitações'!H27</f>
        <v>0</v>
      </c>
      <c r="H22">
        <f>'(I) Capacitações'!I27</f>
        <v>0</v>
      </c>
      <c r="L22" t="str">
        <f t="shared" si="1"/>
        <v/>
      </c>
      <c r="M22" t="str">
        <f t="shared" si="2"/>
        <v/>
      </c>
      <c r="N22" t="str">
        <f t="shared" si="3"/>
        <v/>
      </c>
      <c r="O22" t="str">
        <f t="shared" si="4"/>
        <v/>
      </c>
      <c r="P22" t="str">
        <f t="shared" si="5"/>
        <v/>
      </c>
      <c r="Q22" t="str">
        <f t="shared" si="6"/>
        <v/>
      </c>
      <c r="R22" t="str">
        <f t="shared" si="7"/>
        <v/>
      </c>
      <c r="S22" t="str">
        <f t="shared" si="7"/>
        <v/>
      </c>
    </row>
    <row r="23" spans="1:19">
      <c r="A23" t="str">
        <f>'(I) Capacitações'!$A$26</f>
        <v>A3</v>
      </c>
      <c r="B23" t="str">
        <f>'(I) Capacitações'!$B$26</f>
        <v>Descrição da atividade</v>
      </c>
      <c r="C23" t="str">
        <f>'(I) Capacitações'!D28</f>
        <v>1.3 Preparação e impressão de materiais educativos.</v>
      </c>
      <c r="D23" t="str">
        <f>'(I) Capacitações'!E28</f>
        <v>Unidade</v>
      </c>
      <c r="E23">
        <f>'(I) Capacitações'!F28</f>
        <v>0</v>
      </c>
      <c r="F23">
        <f>'(I) Capacitações'!G28</f>
        <v>0</v>
      </c>
      <c r="G23">
        <f>'(I) Capacitações'!H28</f>
        <v>0</v>
      </c>
      <c r="H23">
        <f>'(I) Capacitações'!I28</f>
        <v>0</v>
      </c>
      <c r="L23" t="str">
        <f t="shared" si="1"/>
        <v/>
      </c>
      <c r="M23" t="str">
        <f t="shared" si="2"/>
        <v/>
      </c>
      <c r="N23" t="str">
        <f t="shared" si="3"/>
        <v/>
      </c>
      <c r="O23" t="str">
        <f t="shared" si="4"/>
        <v/>
      </c>
      <c r="P23" t="str">
        <f t="shared" si="5"/>
        <v/>
      </c>
      <c r="Q23" t="str">
        <f t="shared" si="6"/>
        <v/>
      </c>
      <c r="R23" t="str">
        <f t="shared" si="7"/>
        <v/>
      </c>
      <c r="S23" t="str">
        <f t="shared" si="7"/>
        <v/>
      </c>
    </row>
    <row r="24" spans="1:19">
      <c r="A24" t="str">
        <f>'(I) Capacitações'!$A$26</f>
        <v>A3</v>
      </c>
      <c r="B24" t="str">
        <f>'(I) Capacitações'!$B$26</f>
        <v>Descrição da atividade</v>
      </c>
      <c r="C24" t="str">
        <f>'(I) Capacitações'!D29</f>
        <v>1.4 Custos relacionados à divulgação da ação (produção de material promocional, serviços gráficos de reprodução e veiculação em rádio, TV e mídias sociais).</v>
      </c>
      <c r="D24" t="str">
        <f>'(I) Capacitações'!E29</f>
        <v>Unidade</v>
      </c>
      <c r="E24">
        <f>'(I) Capacitações'!F29</f>
        <v>0</v>
      </c>
      <c r="F24">
        <f>'(I) Capacitações'!G29</f>
        <v>0</v>
      </c>
      <c r="G24">
        <f>'(I) Capacitações'!H29</f>
        <v>0</v>
      </c>
      <c r="H24">
        <f>'(I) Capacitações'!I29</f>
        <v>0</v>
      </c>
      <c r="L24" t="str">
        <f t="shared" si="1"/>
        <v/>
      </c>
      <c r="M24" t="str">
        <f t="shared" si="2"/>
        <v/>
      </c>
      <c r="N24" t="str">
        <f t="shared" si="3"/>
        <v/>
      </c>
      <c r="O24" t="str">
        <f t="shared" si="4"/>
        <v/>
      </c>
      <c r="P24" t="str">
        <f t="shared" si="5"/>
        <v/>
      </c>
      <c r="Q24" t="str">
        <f t="shared" si="6"/>
        <v/>
      </c>
      <c r="R24" t="str">
        <f t="shared" si="7"/>
        <v/>
      </c>
      <c r="S24" t="str">
        <f t="shared" si="7"/>
        <v/>
      </c>
    </row>
    <row r="25" spans="1:19">
      <c r="A25" t="str">
        <f>'(I) Capacitações'!$A$26</f>
        <v>A3</v>
      </c>
      <c r="B25" t="str">
        <f>'(I) Capacitações'!$B$26</f>
        <v>Descrição da atividade</v>
      </c>
      <c r="C25" t="str">
        <f>'(I) Capacitações'!D30</f>
        <v>1.5 Custos de deslocamento para instrutores/palestrantes e participantes (custo de combustível, locação de veículos, passagens áreas ou rodoviárias, táxis ou transportes alternativos).</v>
      </c>
      <c r="D25" t="str">
        <f>'(I) Capacitações'!E30</f>
        <v>Unidade</v>
      </c>
      <c r="E25">
        <f>'(I) Capacitações'!F30</f>
        <v>0</v>
      </c>
      <c r="F25">
        <f>'(I) Capacitações'!G30</f>
        <v>0</v>
      </c>
      <c r="G25">
        <f>'(I) Capacitações'!H30</f>
        <v>0</v>
      </c>
      <c r="H25">
        <f>'(I) Capacitações'!I30</f>
        <v>0</v>
      </c>
      <c r="L25" t="str">
        <f t="shared" si="1"/>
        <v/>
      </c>
      <c r="M25" t="str">
        <f t="shared" si="2"/>
        <v/>
      </c>
      <c r="N25" t="str">
        <f t="shared" si="3"/>
        <v/>
      </c>
      <c r="O25" t="str">
        <f t="shared" si="4"/>
        <v/>
      </c>
      <c r="P25" t="str">
        <f t="shared" si="5"/>
        <v/>
      </c>
      <c r="Q25" t="str">
        <f t="shared" si="6"/>
        <v/>
      </c>
      <c r="R25" t="str">
        <f t="shared" si="7"/>
        <v/>
      </c>
      <c r="S25" t="str">
        <f t="shared" si="7"/>
        <v/>
      </c>
    </row>
    <row r="26" spans="1:19">
      <c r="A26" t="str">
        <f>'(I) Capacitações'!$A$26</f>
        <v>A3</v>
      </c>
      <c r="B26" t="str">
        <f>'(I) Capacitações'!$B$26</f>
        <v>Descrição da atividade</v>
      </c>
      <c r="C26" t="str">
        <f>'(I) Capacitações'!D31</f>
        <v>1.6 Hospedagem e ajuda de custo para instrutores/palestrantes.</v>
      </c>
      <c r="D26" t="str">
        <f>'(I) Capacitações'!E31</f>
        <v>Diárias</v>
      </c>
      <c r="E26">
        <f>'(I) Capacitações'!F31</f>
        <v>0</v>
      </c>
      <c r="F26">
        <f>'(I) Capacitações'!G31</f>
        <v>0</v>
      </c>
      <c r="G26">
        <f>'(I) Capacitações'!H31</f>
        <v>0</v>
      </c>
      <c r="H26">
        <f>'(I) Capacitações'!I31</f>
        <v>0</v>
      </c>
      <c r="L26" t="str">
        <f t="shared" si="1"/>
        <v/>
      </c>
      <c r="M26" t="str">
        <f t="shared" si="2"/>
        <v/>
      </c>
      <c r="N26" t="str">
        <f t="shared" si="3"/>
        <v/>
      </c>
      <c r="O26" t="str">
        <f t="shared" si="4"/>
        <v/>
      </c>
      <c r="P26" t="str">
        <f t="shared" si="5"/>
        <v/>
      </c>
      <c r="Q26" t="str">
        <f t="shared" si="6"/>
        <v/>
      </c>
      <c r="R26" t="str">
        <f t="shared" si="7"/>
        <v/>
      </c>
      <c r="S26" t="str">
        <f t="shared" si="7"/>
        <v/>
      </c>
    </row>
    <row r="27" spans="1:19">
      <c r="A27" t="str">
        <f>'(I) Capacitações'!$A$26</f>
        <v>A3</v>
      </c>
      <c r="B27" t="str">
        <f>'(I) Capacitações'!$B$26</f>
        <v>Descrição da atividade</v>
      </c>
      <c r="C27" t="str">
        <f>'(I) Capacitações'!D32</f>
        <v>1.7 Locação de espaço.</v>
      </c>
      <c r="D27" t="str">
        <f>'(I) Capacitações'!E32</f>
        <v>Diárias</v>
      </c>
      <c r="E27">
        <f>'(I) Capacitações'!F32</f>
        <v>0</v>
      </c>
      <c r="F27">
        <f>'(I) Capacitações'!G32</f>
        <v>0</v>
      </c>
      <c r="G27">
        <f>'(I) Capacitações'!H32</f>
        <v>0</v>
      </c>
      <c r="H27">
        <f>'(I) Capacitações'!I32</f>
        <v>0</v>
      </c>
      <c r="L27" t="str">
        <f t="shared" si="1"/>
        <v/>
      </c>
      <c r="M27" t="str">
        <f t="shared" si="2"/>
        <v/>
      </c>
      <c r="N27" t="str">
        <f t="shared" si="3"/>
        <v/>
      </c>
      <c r="O27" t="str">
        <f t="shared" si="4"/>
        <v/>
      </c>
      <c r="P27" t="str">
        <f t="shared" si="5"/>
        <v/>
      </c>
      <c r="Q27" t="str">
        <f t="shared" si="6"/>
        <v/>
      </c>
      <c r="R27" t="str">
        <f t="shared" si="7"/>
        <v/>
      </c>
      <c r="S27" t="str">
        <f t="shared" si="7"/>
        <v/>
      </c>
    </row>
    <row r="28" spans="1:19">
      <c r="A28" t="str">
        <f>'(I) Capacitações'!$A$26</f>
        <v>A3</v>
      </c>
      <c r="B28" t="str">
        <f>'(I) Capacitações'!$B$26</f>
        <v>Descrição da atividade</v>
      </c>
      <c r="C28" t="str">
        <f>'(I) Capacitações'!D33</f>
        <v>1.8 Locação de equipamentos audiovisuais.</v>
      </c>
      <c r="D28" t="str">
        <f>'(I) Capacitações'!E33</f>
        <v>Diárias</v>
      </c>
      <c r="E28">
        <f>'(I) Capacitações'!F33</f>
        <v>0</v>
      </c>
      <c r="F28">
        <f>'(I) Capacitações'!G33</f>
        <v>0</v>
      </c>
      <c r="G28">
        <f>'(I) Capacitações'!H33</f>
        <v>0</v>
      </c>
      <c r="H28">
        <f>'(I) Capacitações'!I33</f>
        <v>0</v>
      </c>
      <c r="L28" t="str">
        <f t="shared" si="1"/>
        <v/>
      </c>
      <c r="M28" t="str">
        <f t="shared" si="2"/>
        <v/>
      </c>
      <c r="N28" t="str">
        <f t="shared" si="3"/>
        <v/>
      </c>
      <c r="O28" t="str">
        <f t="shared" si="4"/>
        <v/>
      </c>
      <c r="P28" t="str">
        <f t="shared" si="5"/>
        <v/>
      </c>
      <c r="Q28" t="str">
        <f t="shared" si="6"/>
        <v/>
      </c>
      <c r="R28" t="str">
        <f t="shared" si="7"/>
        <v/>
      </c>
      <c r="S28" t="str">
        <f t="shared" si="7"/>
        <v/>
      </c>
    </row>
    <row r="29" spans="1:19">
      <c r="A29" t="str">
        <f>'(I) Capacitações'!$A$26</f>
        <v>A3</v>
      </c>
      <c r="B29" t="str">
        <f>'(I) Capacitações'!$B$26</f>
        <v>Descrição da atividade</v>
      </c>
      <c r="C29" t="str">
        <f>'(I) Capacitações'!D34</f>
        <v>1.9 Coffee Break e catering (vetado recurso SEBRAE)</v>
      </c>
      <c r="D29" t="str">
        <f>'(I) Capacitações'!E34</f>
        <v>Unidade</v>
      </c>
      <c r="E29">
        <f>'(I) Capacitações'!F34</f>
        <v>0</v>
      </c>
      <c r="F29">
        <f>'(I) Capacitações'!G34</f>
        <v>0</v>
      </c>
      <c r="G29">
        <f>'(I) Capacitações'!H34</f>
        <v>0</v>
      </c>
      <c r="H29">
        <f>'(I) Capacitações'!I34</f>
        <v>0</v>
      </c>
      <c r="L29" t="str">
        <f t="shared" si="1"/>
        <v/>
      </c>
      <c r="M29" t="str">
        <f t="shared" si="2"/>
        <v/>
      </c>
      <c r="N29" t="str">
        <f t="shared" si="3"/>
        <v/>
      </c>
      <c r="O29" t="str">
        <f t="shared" si="4"/>
        <v/>
      </c>
      <c r="P29" t="str">
        <f t="shared" si="5"/>
        <v/>
      </c>
      <c r="Q29" t="str">
        <f t="shared" si="6"/>
        <v/>
      </c>
      <c r="R29" t="str">
        <f t="shared" si="7"/>
        <v/>
      </c>
      <c r="S29" t="str">
        <f t="shared" si="7"/>
        <v/>
      </c>
    </row>
    <row r="30" spans="1:19">
      <c r="A30" t="str">
        <f>'(I) Capacitações'!$A$35</f>
        <v>A4</v>
      </c>
      <c r="B30" t="str">
        <f>'(I) Capacitações'!$B$35</f>
        <v>Descrição da atividade</v>
      </c>
      <c r="C30" t="str">
        <f>'(I) Capacitações'!D35</f>
        <v>1.1 Inscrição para capacitações, oficinas, workshops, palestras ou seminários.</v>
      </c>
      <c r="D30" t="str">
        <f>'(I) Capacitações'!E35</f>
        <v>Número de inscrições</v>
      </c>
      <c r="E30">
        <f>'(I) Capacitações'!F35</f>
        <v>0</v>
      </c>
      <c r="F30">
        <f>'(I) Capacitações'!G35</f>
        <v>0</v>
      </c>
      <c r="G30">
        <f>'(I) Capacitações'!H35</f>
        <v>0</v>
      </c>
      <c r="H30">
        <f>'(I) Capacitações'!I35</f>
        <v>0</v>
      </c>
      <c r="L30" t="str">
        <f t="shared" si="1"/>
        <v/>
      </c>
      <c r="M30" t="str">
        <f t="shared" si="2"/>
        <v/>
      </c>
      <c r="N30" t="str">
        <f t="shared" si="3"/>
        <v/>
      </c>
      <c r="O30" t="str">
        <f t="shared" si="4"/>
        <v/>
      </c>
      <c r="P30" t="str">
        <f t="shared" si="5"/>
        <v/>
      </c>
      <c r="Q30" t="str">
        <f t="shared" si="6"/>
        <v/>
      </c>
      <c r="R30" t="str">
        <f t="shared" si="7"/>
        <v/>
      </c>
      <c r="S30" t="str">
        <f t="shared" si="7"/>
        <v/>
      </c>
    </row>
    <row r="31" spans="1:19">
      <c r="A31" t="str">
        <f>'(I) Capacitações'!$A$35</f>
        <v>A4</v>
      </c>
      <c r="B31" t="str">
        <f>'(I) Capacitações'!$B$35</f>
        <v>Descrição da atividade</v>
      </c>
      <c r="C31" t="str">
        <f>'(I) Capacitações'!D36</f>
        <v>1.2 Contratação de instrutor/palestrante.</v>
      </c>
      <c r="D31" t="str">
        <f>'(I) Capacitações'!E36</f>
        <v>Horas de trabalho</v>
      </c>
      <c r="E31">
        <f>'(I) Capacitações'!F36</f>
        <v>0</v>
      </c>
      <c r="F31">
        <f>'(I) Capacitações'!G36</f>
        <v>0</v>
      </c>
      <c r="G31">
        <f>'(I) Capacitações'!H36</f>
        <v>0</v>
      </c>
      <c r="H31">
        <f>'(I) Capacitações'!I36</f>
        <v>0</v>
      </c>
      <c r="L31" t="str">
        <f t="shared" si="1"/>
        <v/>
      </c>
      <c r="M31" t="str">
        <f t="shared" si="2"/>
        <v/>
      </c>
      <c r="N31" t="str">
        <f t="shared" si="3"/>
        <v/>
      </c>
      <c r="O31" t="str">
        <f t="shared" si="4"/>
        <v/>
      </c>
      <c r="P31" t="str">
        <f t="shared" si="5"/>
        <v/>
      </c>
      <c r="Q31" t="str">
        <f t="shared" si="6"/>
        <v/>
      </c>
      <c r="R31" t="str">
        <f t="shared" si="7"/>
        <v/>
      </c>
      <c r="S31" t="str">
        <f t="shared" si="7"/>
        <v/>
      </c>
    </row>
    <row r="32" spans="1:19">
      <c r="A32" t="str">
        <f>'(I) Capacitações'!$A$35</f>
        <v>A4</v>
      </c>
      <c r="B32" t="str">
        <f>'(I) Capacitações'!$B$35</f>
        <v>Descrição da atividade</v>
      </c>
      <c r="C32" t="str">
        <f>'(I) Capacitações'!D37</f>
        <v>1.3 Preparação e impressão de materiais educativos.</v>
      </c>
      <c r="D32" t="str">
        <f>'(I) Capacitações'!E37</f>
        <v>Unidade</v>
      </c>
      <c r="E32">
        <f>'(I) Capacitações'!F37</f>
        <v>0</v>
      </c>
      <c r="F32">
        <f>'(I) Capacitações'!G37</f>
        <v>0</v>
      </c>
      <c r="G32">
        <f>'(I) Capacitações'!H37</f>
        <v>0</v>
      </c>
      <c r="H32">
        <f>'(I) Capacitações'!I37</f>
        <v>0</v>
      </c>
      <c r="L32" t="str">
        <f t="shared" si="1"/>
        <v/>
      </c>
      <c r="M32" t="str">
        <f t="shared" si="2"/>
        <v/>
      </c>
      <c r="N32" t="str">
        <f t="shared" si="3"/>
        <v/>
      </c>
      <c r="O32" t="str">
        <f t="shared" si="4"/>
        <v/>
      </c>
      <c r="P32" t="str">
        <f t="shared" si="5"/>
        <v/>
      </c>
      <c r="Q32" t="str">
        <f t="shared" si="6"/>
        <v/>
      </c>
      <c r="R32" t="str">
        <f t="shared" si="7"/>
        <v/>
      </c>
      <c r="S32" t="str">
        <f t="shared" si="7"/>
        <v/>
      </c>
    </row>
    <row r="33" spans="1:19">
      <c r="A33" t="str">
        <f>'(I) Capacitações'!$A$35</f>
        <v>A4</v>
      </c>
      <c r="B33" t="str">
        <f>'(I) Capacitações'!$B$35</f>
        <v>Descrição da atividade</v>
      </c>
      <c r="C33" t="str">
        <f>'(I) Capacitações'!D38</f>
        <v>1.4 Custos relacionados à divulgação da ação (produção de material promocional, serviços gráficos de reprodução e veiculação em rádio, TV e mídias sociais).</v>
      </c>
      <c r="D33" t="str">
        <f>'(I) Capacitações'!E38</f>
        <v>Unidade</v>
      </c>
      <c r="E33">
        <f>'(I) Capacitações'!F38</f>
        <v>0</v>
      </c>
      <c r="F33">
        <f>'(I) Capacitações'!G38</f>
        <v>0</v>
      </c>
      <c r="G33">
        <f>'(I) Capacitações'!H38</f>
        <v>0</v>
      </c>
      <c r="H33">
        <f>'(I) Capacitações'!I38</f>
        <v>0</v>
      </c>
      <c r="L33" t="str">
        <f t="shared" si="1"/>
        <v/>
      </c>
      <c r="M33" t="str">
        <f t="shared" si="2"/>
        <v/>
      </c>
      <c r="N33" t="str">
        <f t="shared" si="3"/>
        <v/>
      </c>
      <c r="O33" t="str">
        <f t="shared" si="4"/>
        <v/>
      </c>
      <c r="P33" t="str">
        <f t="shared" si="5"/>
        <v/>
      </c>
      <c r="Q33" t="str">
        <f t="shared" si="6"/>
        <v/>
      </c>
      <c r="R33" t="str">
        <f t="shared" si="7"/>
        <v/>
      </c>
      <c r="S33" t="str">
        <f t="shared" si="7"/>
        <v/>
      </c>
    </row>
    <row r="34" spans="1:19">
      <c r="A34" t="str">
        <f>'(I) Capacitações'!$A$35</f>
        <v>A4</v>
      </c>
      <c r="B34" t="str">
        <f>'(I) Capacitações'!$B$35</f>
        <v>Descrição da atividade</v>
      </c>
      <c r="C34" t="str">
        <f>'(I) Capacitações'!D39</f>
        <v>1.5 Custos de deslocamento para instrutores/palestrantes e participantes (custo de combustível, locação de veículos, passagens áreas ou rodoviárias, táxis ou transportes alternativos).</v>
      </c>
      <c r="D34" t="str">
        <f>'(I) Capacitações'!E39</f>
        <v>Unidade</v>
      </c>
      <c r="E34">
        <f>'(I) Capacitações'!F39</f>
        <v>0</v>
      </c>
      <c r="F34">
        <f>'(I) Capacitações'!G39</f>
        <v>0</v>
      </c>
      <c r="G34">
        <f>'(I) Capacitações'!H39</f>
        <v>0</v>
      </c>
      <c r="H34">
        <f>'(I) Capacitações'!I39</f>
        <v>0</v>
      </c>
      <c r="L34" t="str">
        <f t="shared" si="1"/>
        <v/>
      </c>
      <c r="M34" t="str">
        <f t="shared" si="2"/>
        <v/>
      </c>
      <c r="N34" t="str">
        <f t="shared" si="3"/>
        <v/>
      </c>
      <c r="O34" t="str">
        <f t="shared" si="4"/>
        <v/>
      </c>
      <c r="P34" t="str">
        <f t="shared" si="5"/>
        <v/>
      </c>
      <c r="Q34" t="str">
        <f t="shared" si="6"/>
        <v/>
      </c>
      <c r="R34" t="str">
        <f t="shared" si="7"/>
        <v/>
      </c>
      <c r="S34" t="str">
        <f t="shared" si="7"/>
        <v/>
      </c>
    </row>
    <row r="35" spans="1:19">
      <c r="A35" t="str">
        <f>'(I) Capacitações'!$A$35</f>
        <v>A4</v>
      </c>
      <c r="B35" t="str">
        <f>'(I) Capacitações'!$B$35</f>
        <v>Descrição da atividade</v>
      </c>
      <c r="C35" t="str">
        <f>'(I) Capacitações'!D40</f>
        <v>1.6 Hospedagem e ajuda de custo para instrutores/palestrantes.</v>
      </c>
      <c r="D35" t="str">
        <f>'(I) Capacitações'!E40</f>
        <v>Diárias</v>
      </c>
      <c r="E35">
        <f>'(I) Capacitações'!F40</f>
        <v>0</v>
      </c>
      <c r="F35">
        <f>'(I) Capacitações'!G40</f>
        <v>0</v>
      </c>
      <c r="G35">
        <f>'(I) Capacitações'!H40</f>
        <v>0</v>
      </c>
      <c r="H35">
        <f>'(I) Capacitações'!I40</f>
        <v>0</v>
      </c>
      <c r="L35" t="str">
        <f t="shared" si="1"/>
        <v/>
      </c>
      <c r="M35" t="str">
        <f t="shared" si="2"/>
        <v/>
      </c>
      <c r="N35" t="str">
        <f t="shared" si="3"/>
        <v/>
      </c>
      <c r="O35" t="str">
        <f t="shared" si="4"/>
        <v/>
      </c>
      <c r="P35" t="str">
        <f t="shared" si="5"/>
        <v/>
      </c>
      <c r="Q35" t="str">
        <f t="shared" si="6"/>
        <v/>
      </c>
      <c r="R35" t="str">
        <f t="shared" si="7"/>
        <v/>
      </c>
      <c r="S35" t="str">
        <f t="shared" si="7"/>
        <v/>
      </c>
    </row>
    <row r="36" spans="1:19">
      <c r="A36" t="str">
        <f>'(I) Capacitações'!$A$35</f>
        <v>A4</v>
      </c>
      <c r="B36" t="str">
        <f>'(I) Capacitações'!$B$35</f>
        <v>Descrição da atividade</v>
      </c>
      <c r="C36" t="str">
        <f>'(I) Capacitações'!D41</f>
        <v>1.7 Locação de espaço.</v>
      </c>
      <c r="D36" t="str">
        <f>'(I) Capacitações'!E41</f>
        <v>Diárias</v>
      </c>
      <c r="E36">
        <f>'(I) Capacitações'!F41</f>
        <v>0</v>
      </c>
      <c r="F36">
        <f>'(I) Capacitações'!G41</f>
        <v>0</v>
      </c>
      <c r="G36">
        <f>'(I) Capacitações'!H41</f>
        <v>0</v>
      </c>
      <c r="H36">
        <f>'(I) Capacitações'!I41</f>
        <v>0</v>
      </c>
      <c r="L36" t="str">
        <f t="shared" si="1"/>
        <v/>
      </c>
      <c r="M36" t="str">
        <f t="shared" si="2"/>
        <v/>
      </c>
      <c r="N36" t="str">
        <f t="shared" si="3"/>
        <v/>
      </c>
      <c r="O36" t="str">
        <f t="shared" si="4"/>
        <v/>
      </c>
      <c r="P36" t="str">
        <f t="shared" si="5"/>
        <v/>
      </c>
      <c r="Q36" t="str">
        <f t="shared" si="6"/>
        <v/>
      </c>
      <c r="R36" t="str">
        <f t="shared" si="7"/>
        <v/>
      </c>
      <c r="S36" t="str">
        <f t="shared" si="7"/>
        <v/>
      </c>
    </row>
    <row r="37" spans="1:19">
      <c r="A37" t="str">
        <f>'(I) Capacitações'!$A$35</f>
        <v>A4</v>
      </c>
      <c r="B37" t="str">
        <f>'(I) Capacitações'!$B$35</f>
        <v>Descrição da atividade</v>
      </c>
      <c r="C37" t="str">
        <f>'(I) Capacitações'!D42</f>
        <v>1.8 Locação de equipamentos audiovisuais.</v>
      </c>
      <c r="D37" t="str">
        <f>'(I) Capacitações'!E42</f>
        <v>Diárias</v>
      </c>
      <c r="E37">
        <f>'(I) Capacitações'!F42</f>
        <v>0</v>
      </c>
      <c r="F37">
        <f>'(I) Capacitações'!G42</f>
        <v>0</v>
      </c>
      <c r="G37">
        <f>'(I) Capacitações'!H42</f>
        <v>0</v>
      </c>
      <c r="H37">
        <f>'(I) Capacitações'!I42</f>
        <v>0</v>
      </c>
      <c r="L37" t="str">
        <f t="shared" si="1"/>
        <v/>
      </c>
      <c r="M37" t="str">
        <f t="shared" si="2"/>
        <v/>
      </c>
      <c r="N37" t="str">
        <f t="shared" si="3"/>
        <v/>
      </c>
      <c r="O37" t="str">
        <f t="shared" si="4"/>
        <v/>
      </c>
      <c r="P37" t="str">
        <f t="shared" si="5"/>
        <v/>
      </c>
      <c r="Q37" t="str">
        <f t="shared" si="6"/>
        <v/>
      </c>
      <c r="R37" t="str">
        <f t="shared" si="7"/>
        <v/>
      </c>
      <c r="S37" t="str">
        <f t="shared" si="7"/>
        <v/>
      </c>
    </row>
    <row r="38" spans="1:19">
      <c r="A38" t="str">
        <f>'(I) Capacitações'!$A$35</f>
        <v>A4</v>
      </c>
      <c r="B38" t="str">
        <f>'(I) Capacitações'!$B$35</f>
        <v>Descrição da atividade</v>
      </c>
      <c r="C38" t="str">
        <f>'(I) Capacitações'!D43</f>
        <v>1.9 Coffee Break e catering (vetado recurso SEBRAE)</v>
      </c>
      <c r="D38" t="str">
        <f>'(I) Capacitações'!E43</f>
        <v>Unidade</v>
      </c>
      <c r="E38">
        <f>'(I) Capacitações'!F43</f>
        <v>0</v>
      </c>
      <c r="F38">
        <f>'(I) Capacitações'!G43</f>
        <v>0</v>
      </c>
      <c r="G38">
        <f>'(I) Capacitações'!H43</f>
        <v>0</v>
      </c>
      <c r="H38">
        <f>'(I) Capacitações'!I43</f>
        <v>0</v>
      </c>
      <c r="L38" t="str">
        <f t="shared" si="1"/>
        <v/>
      </c>
      <c r="M38" t="str">
        <f t="shared" si="2"/>
        <v/>
      </c>
      <c r="N38" t="str">
        <f t="shared" si="3"/>
        <v/>
      </c>
      <c r="O38" t="str">
        <f t="shared" si="4"/>
        <v/>
      </c>
      <c r="P38" t="str">
        <f t="shared" si="5"/>
        <v/>
      </c>
      <c r="Q38" t="str">
        <f t="shared" si="6"/>
        <v/>
      </c>
      <c r="R38" t="str">
        <f t="shared" si="7"/>
        <v/>
      </c>
      <c r="S38" t="str">
        <f t="shared" si="7"/>
        <v/>
      </c>
    </row>
    <row r="39" spans="1:19" ht="15" customHeight="1">
      <c r="A39" t="str">
        <f>'(II) Consultorias'!$A$8</f>
        <v>B1</v>
      </c>
      <c r="B39" t="str">
        <f>'(II) Consultorias'!$B$8</f>
        <v>Descrição da atividade</v>
      </c>
      <c r="C39" t="str">
        <f>'(II) Consultorias'!D8</f>
        <v>2.1 Contratação de consultoria/mentoria.</v>
      </c>
      <c r="D39" t="str">
        <f>'(II) Consultorias'!E8</f>
        <v>Horas de trabalho</v>
      </c>
      <c r="E39">
        <f>'(II) Consultorias'!F8</f>
        <v>0</v>
      </c>
      <c r="F39">
        <f>'(II) Consultorias'!G8</f>
        <v>0</v>
      </c>
      <c r="G39">
        <f>'(II) Consultorias'!H8</f>
        <v>0</v>
      </c>
      <c r="H39">
        <f>'(II) Consultorias'!I8</f>
        <v>0</v>
      </c>
      <c r="L39" t="str">
        <f t="shared" si="1"/>
        <v/>
      </c>
      <c r="M39" t="str">
        <f t="shared" si="2"/>
        <v/>
      </c>
      <c r="N39" t="str">
        <f t="shared" si="3"/>
        <v/>
      </c>
      <c r="O39" t="str">
        <f t="shared" si="4"/>
        <v/>
      </c>
      <c r="P39" t="str">
        <f t="shared" si="5"/>
        <v/>
      </c>
      <c r="Q39" t="str">
        <f t="shared" si="6"/>
        <v/>
      </c>
      <c r="R39" t="str">
        <f t="shared" si="7"/>
        <v/>
      </c>
      <c r="S39" t="str">
        <f t="shared" si="7"/>
        <v/>
      </c>
    </row>
    <row r="40" spans="1:19">
      <c r="A40" t="str">
        <f>'(II) Consultorias'!$A$8</f>
        <v>B1</v>
      </c>
      <c r="B40" t="str">
        <f>'(II) Consultorias'!$B$8</f>
        <v>Descrição da atividade</v>
      </c>
      <c r="C40" t="str">
        <f>'(II) Consultorias'!D9</f>
        <v>2.2 Preparação e impressão de materiais.</v>
      </c>
      <c r="D40" t="str">
        <f>'(II) Consultorias'!E9</f>
        <v>Unidade</v>
      </c>
      <c r="E40">
        <f>'(II) Consultorias'!F9</f>
        <v>0</v>
      </c>
      <c r="F40">
        <f>'(II) Consultorias'!G9</f>
        <v>0</v>
      </c>
      <c r="G40">
        <f>'(II) Consultorias'!H9</f>
        <v>0</v>
      </c>
      <c r="H40">
        <f>'(II) Consultorias'!I9</f>
        <v>0</v>
      </c>
      <c r="L40" t="str">
        <f t="shared" si="1"/>
        <v/>
      </c>
      <c r="M40" t="str">
        <f t="shared" si="2"/>
        <v/>
      </c>
      <c r="N40" t="str">
        <f t="shared" si="3"/>
        <v/>
      </c>
      <c r="O40" t="str">
        <f t="shared" si="4"/>
        <v/>
      </c>
      <c r="P40" t="str">
        <f t="shared" si="5"/>
        <v/>
      </c>
      <c r="Q40" t="str">
        <f t="shared" si="6"/>
        <v/>
      </c>
      <c r="R40" t="str">
        <f t="shared" si="7"/>
        <v/>
      </c>
      <c r="S40" t="str">
        <f t="shared" si="7"/>
        <v/>
      </c>
    </row>
    <row r="41" spans="1:19">
      <c r="A41" t="str">
        <f>'(II) Consultorias'!$A$8</f>
        <v>B1</v>
      </c>
      <c r="B41" t="str">
        <f>'(II) Consultorias'!$B$8</f>
        <v>Descrição da atividade</v>
      </c>
      <c r="C41" t="str">
        <f>'(II) Consultorias'!D10</f>
        <v>2.3 Custos relacionados à divulgação da ação (produção de material promocional, serviços gráficos de reprodução e veiculação em rádio, TV e mídias sociais).</v>
      </c>
      <c r="D41" t="str">
        <f>'(II) Consultorias'!E10</f>
        <v>Unidade</v>
      </c>
      <c r="E41">
        <f>'(II) Consultorias'!F10</f>
        <v>0</v>
      </c>
      <c r="F41">
        <f>'(II) Consultorias'!G10</f>
        <v>0</v>
      </c>
      <c r="G41">
        <f>'(II) Consultorias'!H10</f>
        <v>0</v>
      </c>
      <c r="H41">
        <f>'(II) Consultorias'!I10</f>
        <v>0</v>
      </c>
      <c r="L41" t="str">
        <f t="shared" si="1"/>
        <v/>
      </c>
      <c r="M41" t="str">
        <f t="shared" si="2"/>
        <v/>
      </c>
      <c r="N41" t="str">
        <f t="shared" si="3"/>
        <v/>
      </c>
      <c r="O41" t="str">
        <f t="shared" si="4"/>
        <v/>
      </c>
      <c r="P41" t="str">
        <f t="shared" si="5"/>
        <v/>
      </c>
      <c r="Q41" t="str">
        <f t="shared" si="6"/>
        <v/>
      </c>
      <c r="R41" t="str">
        <f t="shared" si="7"/>
        <v/>
      </c>
      <c r="S41" t="str">
        <f t="shared" si="7"/>
        <v/>
      </c>
    </row>
    <row r="42" spans="1:19">
      <c r="A42" t="str">
        <f>'(II) Consultorias'!$A$8</f>
        <v>B1</v>
      </c>
      <c r="B42" t="str">
        <f>'(II) Consultorias'!$B$8</f>
        <v>Descrição da atividade</v>
      </c>
      <c r="C42" t="str">
        <f>'(II) Consultorias'!D11</f>
        <v>2.4 Custos de deslocamento para consultores/mentores (custo de combustível, locação de veículos, passagens aéreas ou rodoviárias, táxis ou transportes alternativos).</v>
      </c>
      <c r="D42" t="str">
        <f>'(II) Consultorias'!E11</f>
        <v>Unidade</v>
      </c>
      <c r="E42">
        <f>'(II) Consultorias'!F11</f>
        <v>0</v>
      </c>
      <c r="F42">
        <f>'(II) Consultorias'!G11</f>
        <v>0</v>
      </c>
      <c r="G42">
        <f>'(II) Consultorias'!H11</f>
        <v>0</v>
      </c>
      <c r="H42">
        <f>'(II) Consultorias'!I11</f>
        <v>0</v>
      </c>
      <c r="L42" t="str">
        <f t="shared" si="1"/>
        <v/>
      </c>
      <c r="M42" t="str">
        <f t="shared" si="2"/>
        <v/>
      </c>
      <c r="N42" t="str">
        <f t="shared" si="3"/>
        <v/>
      </c>
      <c r="O42" t="str">
        <f t="shared" si="4"/>
        <v/>
      </c>
      <c r="P42" t="str">
        <f t="shared" si="5"/>
        <v/>
      </c>
      <c r="Q42" t="str">
        <f t="shared" si="6"/>
        <v/>
      </c>
      <c r="R42" t="str">
        <f t="shared" si="7"/>
        <v/>
      </c>
      <c r="S42" t="str">
        <f t="shared" si="7"/>
        <v/>
      </c>
    </row>
    <row r="43" spans="1:19">
      <c r="A43" t="str">
        <f>'(II) Consultorias'!$A$8</f>
        <v>B1</v>
      </c>
      <c r="B43" t="str">
        <f>'(II) Consultorias'!$B$8</f>
        <v>Descrição da atividade</v>
      </c>
      <c r="C43" t="str">
        <f>'(II) Consultorias'!D12</f>
        <v>2.5 Hospedagem e ajuda de custo para consultores/mentores.</v>
      </c>
      <c r="D43" t="str">
        <f>'(II) Consultorias'!E12</f>
        <v>Diárias</v>
      </c>
      <c r="E43">
        <f>'(II) Consultorias'!F12</f>
        <v>0</v>
      </c>
      <c r="F43">
        <f>'(II) Consultorias'!G12</f>
        <v>0</v>
      </c>
      <c r="G43">
        <f>'(II) Consultorias'!H12</f>
        <v>0</v>
      </c>
      <c r="H43">
        <f>'(II) Consultorias'!I12</f>
        <v>0</v>
      </c>
      <c r="L43" t="str">
        <f t="shared" si="1"/>
        <v/>
      </c>
      <c r="M43" t="str">
        <f t="shared" si="2"/>
        <v/>
      </c>
      <c r="N43" t="str">
        <f t="shared" si="3"/>
        <v/>
      </c>
      <c r="O43" t="str">
        <f t="shared" si="4"/>
        <v/>
      </c>
      <c r="P43" t="str">
        <f t="shared" si="5"/>
        <v/>
      </c>
      <c r="Q43" t="str">
        <f t="shared" si="6"/>
        <v/>
      </c>
      <c r="R43" t="str">
        <f t="shared" si="7"/>
        <v/>
      </c>
      <c r="S43" t="str">
        <f t="shared" si="7"/>
        <v/>
      </c>
    </row>
    <row r="44" spans="1:19">
      <c r="A44" t="str">
        <f>'(II) Consultorias'!$A$13</f>
        <v>B2</v>
      </c>
      <c r="B44" t="str">
        <f>'(II) Consultorias'!$B$13</f>
        <v>Descrição da atividade</v>
      </c>
      <c r="C44" t="str">
        <f>'(II) Consultorias'!D13</f>
        <v>2.1 Contratação de consultoria/mentoria.</v>
      </c>
      <c r="D44" t="str">
        <f>'(II) Consultorias'!E13</f>
        <v>Horas de trabalho</v>
      </c>
      <c r="E44">
        <f>'(II) Consultorias'!F13</f>
        <v>0</v>
      </c>
      <c r="F44">
        <f>'(II) Consultorias'!G13</f>
        <v>0</v>
      </c>
      <c r="G44">
        <f>'(II) Consultorias'!H13</f>
        <v>0</v>
      </c>
      <c r="H44">
        <f>'(II) Consultorias'!I13</f>
        <v>0</v>
      </c>
      <c r="L44" t="str">
        <f t="shared" si="1"/>
        <v/>
      </c>
      <c r="M44" t="str">
        <f t="shared" si="2"/>
        <v/>
      </c>
      <c r="N44" t="str">
        <f t="shared" si="3"/>
        <v/>
      </c>
      <c r="O44" t="str">
        <f t="shared" si="4"/>
        <v/>
      </c>
      <c r="P44" t="str">
        <f t="shared" si="5"/>
        <v/>
      </c>
      <c r="Q44" t="str">
        <f t="shared" si="6"/>
        <v/>
      </c>
      <c r="R44" t="str">
        <f t="shared" si="7"/>
        <v/>
      </c>
      <c r="S44" t="str">
        <f t="shared" si="7"/>
        <v/>
      </c>
    </row>
    <row r="45" spans="1:19">
      <c r="A45" t="str">
        <f>'(II) Consultorias'!$A$13</f>
        <v>B2</v>
      </c>
      <c r="B45" t="str">
        <f>'(II) Consultorias'!$B$13</f>
        <v>Descrição da atividade</v>
      </c>
      <c r="C45" t="str">
        <f>'(II) Consultorias'!D14</f>
        <v>2.2 Preparação e impressão de materiais.</v>
      </c>
      <c r="D45" t="str">
        <f>'(II) Consultorias'!E14</f>
        <v>Unidade</v>
      </c>
      <c r="E45">
        <f>'(II) Consultorias'!F14</f>
        <v>0</v>
      </c>
      <c r="F45">
        <f>'(II) Consultorias'!G14</f>
        <v>0</v>
      </c>
      <c r="G45">
        <f>'(II) Consultorias'!H14</f>
        <v>0</v>
      </c>
      <c r="H45">
        <f>'(II) Consultorias'!I14</f>
        <v>0</v>
      </c>
      <c r="L45" t="str">
        <f t="shared" si="1"/>
        <v/>
      </c>
      <c r="M45" t="str">
        <f t="shared" si="2"/>
        <v/>
      </c>
      <c r="N45" t="str">
        <f t="shared" si="3"/>
        <v/>
      </c>
      <c r="O45" t="str">
        <f t="shared" si="4"/>
        <v/>
      </c>
      <c r="P45" t="str">
        <f t="shared" si="5"/>
        <v/>
      </c>
      <c r="Q45" t="str">
        <f t="shared" si="6"/>
        <v/>
      </c>
      <c r="R45" t="str">
        <f t="shared" si="7"/>
        <v/>
      </c>
      <c r="S45" t="str">
        <f t="shared" si="7"/>
        <v/>
      </c>
    </row>
    <row r="46" spans="1:19">
      <c r="A46" t="str">
        <f>'(II) Consultorias'!$A$13</f>
        <v>B2</v>
      </c>
      <c r="B46" t="str">
        <f>'(II) Consultorias'!$B$13</f>
        <v>Descrição da atividade</v>
      </c>
      <c r="C46" t="str">
        <f>'(II) Consultorias'!D15</f>
        <v>2.3 Custos relacionados à divulgação da ação (produção de material promocional, serviços gráficos de reprodução e veiculação em rádio, TV e mídias sociais).</v>
      </c>
      <c r="D46" t="str">
        <f>'(II) Consultorias'!E15</f>
        <v>Unidade</v>
      </c>
      <c r="E46">
        <f>'(II) Consultorias'!F15</f>
        <v>0</v>
      </c>
      <c r="F46">
        <f>'(II) Consultorias'!G15</f>
        <v>0</v>
      </c>
      <c r="G46">
        <f>'(II) Consultorias'!H15</f>
        <v>0</v>
      </c>
      <c r="H46">
        <f>'(II) Consultorias'!I15</f>
        <v>0</v>
      </c>
      <c r="L46" t="str">
        <f t="shared" si="1"/>
        <v/>
      </c>
      <c r="M46" t="str">
        <f t="shared" si="2"/>
        <v/>
      </c>
      <c r="N46" t="str">
        <f t="shared" si="3"/>
        <v/>
      </c>
      <c r="O46" t="str">
        <f t="shared" si="4"/>
        <v/>
      </c>
      <c r="P46" t="str">
        <f t="shared" si="5"/>
        <v/>
      </c>
      <c r="Q46" t="str">
        <f t="shared" si="6"/>
        <v/>
      </c>
      <c r="R46" t="str">
        <f t="shared" si="7"/>
        <v/>
      </c>
      <c r="S46" t="str">
        <f t="shared" si="7"/>
        <v/>
      </c>
    </row>
    <row r="47" spans="1:19">
      <c r="A47" t="str">
        <f>'(II) Consultorias'!$A$13</f>
        <v>B2</v>
      </c>
      <c r="B47" t="str">
        <f>'(II) Consultorias'!$B$13</f>
        <v>Descrição da atividade</v>
      </c>
      <c r="C47" t="str">
        <f>'(II) Consultorias'!D16</f>
        <v>2.4 Custos de deslocamento para consultores/mentores (custo de combustível, locação de veículos, passagens aéreas ou rodoviárias, táxis ou transportes alternativos).</v>
      </c>
      <c r="D47" t="str">
        <f>'(II) Consultorias'!E16</f>
        <v>Unidade</v>
      </c>
      <c r="E47">
        <f>'(II) Consultorias'!F16</f>
        <v>0</v>
      </c>
      <c r="F47">
        <f>'(II) Consultorias'!G16</f>
        <v>0</v>
      </c>
      <c r="G47">
        <f>'(II) Consultorias'!H16</f>
        <v>0</v>
      </c>
      <c r="H47">
        <f>'(II) Consultorias'!I16</f>
        <v>0</v>
      </c>
      <c r="L47" t="str">
        <f t="shared" si="1"/>
        <v/>
      </c>
      <c r="M47" t="str">
        <f t="shared" si="2"/>
        <v/>
      </c>
      <c r="N47" t="str">
        <f t="shared" si="3"/>
        <v/>
      </c>
      <c r="O47" t="str">
        <f t="shared" si="4"/>
        <v/>
      </c>
      <c r="P47" t="str">
        <f t="shared" si="5"/>
        <v/>
      </c>
      <c r="Q47" t="str">
        <f t="shared" si="6"/>
        <v/>
      </c>
      <c r="R47" t="str">
        <f t="shared" si="7"/>
        <v/>
      </c>
      <c r="S47" t="str">
        <f t="shared" si="7"/>
        <v/>
      </c>
    </row>
    <row r="48" spans="1:19">
      <c r="A48" t="str">
        <f>'(II) Consultorias'!$A$13</f>
        <v>B2</v>
      </c>
      <c r="B48" t="str">
        <f>'(II) Consultorias'!$B$13</f>
        <v>Descrição da atividade</v>
      </c>
      <c r="C48" t="str">
        <f>'(II) Consultorias'!D17</f>
        <v>2.5 Hospedagem e ajuda de custo para consultores/mentores.</v>
      </c>
      <c r="D48" t="str">
        <f>'(II) Consultorias'!E17</f>
        <v>Diárias</v>
      </c>
      <c r="E48">
        <f>'(II) Consultorias'!F17</f>
        <v>0</v>
      </c>
      <c r="F48">
        <f>'(II) Consultorias'!G17</f>
        <v>0</v>
      </c>
      <c r="G48">
        <f>'(II) Consultorias'!H17</f>
        <v>0</v>
      </c>
      <c r="H48">
        <f>'(II) Consultorias'!I17</f>
        <v>0</v>
      </c>
      <c r="L48" t="str">
        <f t="shared" si="1"/>
        <v/>
      </c>
      <c r="M48" t="str">
        <f t="shared" si="2"/>
        <v/>
      </c>
      <c r="N48" t="str">
        <f t="shared" si="3"/>
        <v/>
      </c>
      <c r="O48" t="str">
        <f t="shared" si="4"/>
        <v/>
      </c>
      <c r="P48" t="str">
        <f t="shared" si="5"/>
        <v/>
      </c>
      <c r="Q48" t="str">
        <f t="shared" si="6"/>
        <v/>
      </c>
      <c r="R48" t="str">
        <f t="shared" si="7"/>
        <v/>
      </c>
      <c r="S48" t="str">
        <f t="shared" si="7"/>
        <v/>
      </c>
    </row>
    <row r="49" spans="1:19">
      <c r="A49" t="str">
        <f>'(II) Consultorias'!$A$18</f>
        <v>B3</v>
      </c>
      <c r="B49" t="str">
        <f>'(II) Consultorias'!$B$18</f>
        <v>Descrição da atividade</v>
      </c>
      <c r="C49" t="str">
        <f>'(II) Consultorias'!D18</f>
        <v>2.1 Contratação de consultoria/mentoria.</v>
      </c>
      <c r="D49" t="str">
        <f>'(II) Consultorias'!E18</f>
        <v>Horas de trabalho</v>
      </c>
      <c r="E49">
        <f>'(II) Consultorias'!F18</f>
        <v>0</v>
      </c>
      <c r="F49">
        <f>'(II) Consultorias'!G18</f>
        <v>0</v>
      </c>
      <c r="G49">
        <f>'(II) Consultorias'!H18</f>
        <v>0</v>
      </c>
      <c r="H49">
        <f>'(II) Consultorias'!I18</f>
        <v>0</v>
      </c>
      <c r="L49" t="str">
        <f t="shared" ref="L49:L112" si="8">IF($B49&lt;&gt;"Descrição da atividade",A49,"")</f>
        <v/>
      </c>
      <c r="M49" t="str">
        <f t="shared" ref="M49:M112" si="9">IF($B49&lt;&gt;"Descrição da atividade",B49,"")</f>
        <v/>
      </c>
      <c r="N49" t="str">
        <f t="shared" ref="N49:N112" si="10">IF($B49&lt;&gt;"Descrição da atividade",C49,"")</f>
        <v/>
      </c>
      <c r="O49" t="str">
        <f t="shared" ref="O49:O112" si="11">IF($B49&lt;&gt;"Descrição da atividade",D49,"")</f>
        <v/>
      </c>
      <c r="P49" t="str">
        <f t="shared" ref="P49:P112" si="12">IF($B49&lt;&gt;"Descrição da atividade",E49,"")</f>
        <v/>
      </c>
      <c r="Q49" t="str">
        <f t="shared" ref="Q49:Q112" si="13">IF($B49&lt;&gt;"Descrição da atividade",F49,"")</f>
        <v/>
      </c>
      <c r="R49" t="str">
        <f t="shared" ref="R49:R112" si="14">IF($B49&lt;&gt;"Descrição da atividade",G49,"")</f>
        <v/>
      </c>
      <c r="S49" t="str">
        <f t="shared" ref="S49:S112" si="15">IF($B49&lt;&gt;"Descrição da atividade",H49,"")</f>
        <v/>
      </c>
    </row>
    <row r="50" spans="1:19">
      <c r="A50" t="str">
        <f>'(II) Consultorias'!$A$18</f>
        <v>B3</v>
      </c>
      <c r="B50" t="str">
        <f>'(II) Consultorias'!$B$18</f>
        <v>Descrição da atividade</v>
      </c>
      <c r="C50" t="str">
        <f>'(II) Consultorias'!D19</f>
        <v>2.2 Preparação e impressão de materiais.</v>
      </c>
      <c r="D50" t="str">
        <f>'(II) Consultorias'!E19</f>
        <v>Unidade</v>
      </c>
      <c r="E50">
        <f>'(II) Consultorias'!F19</f>
        <v>0</v>
      </c>
      <c r="F50">
        <f>'(II) Consultorias'!G19</f>
        <v>0</v>
      </c>
      <c r="G50">
        <f>'(II) Consultorias'!H19</f>
        <v>0</v>
      </c>
      <c r="H50">
        <f>'(II) Consultorias'!I19</f>
        <v>0</v>
      </c>
      <c r="L50" t="str">
        <f t="shared" si="8"/>
        <v/>
      </c>
      <c r="M50" t="str">
        <f t="shared" si="9"/>
        <v/>
      </c>
      <c r="N50" t="str">
        <f t="shared" si="10"/>
        <v/>
      </c>
      <c r="O50" t="str">
        <f t="shared" si="11"/>
        <v/>
      </c>
      <c r="P50" t="str">
        <f t="shared" si="12"/>
        <v/>
      </c>
      <c r="Q50" t="str">
        <f t="shared" si="13"/>
        <v/>
      </c>
      <c r="R50" t="str">
        <f t="shared" si="14"/>
        <v/>
      </c>
      <c r="S50" t="str">
        <f t="shared" si="15"/>
        <v/>
      </c>
    </row>
    <row r="51" spans="1:19">
      <c r="A51" t="str">
        <f>'(II) Consultorias'!$A$18</f>
        <v>B3</v>
      </c>
      <c r="B51" t="str">
        <f>'(II) Consultorias'!$B$18</f>
        <v>Descrição da atividade</v>
      </c>
      <c r="C51" t="str">
        <f>'(II) Consultorias'!D20</f>
        <v>2.3 Custos relacionados à divulgação da ação (produção de material promocional, serviços gráficos de reprodução e veiculação em rádio, TV e mídias sociais).</v>
      </c>
      <c r="D51" t="str">
        <f>'(II) Consultorias'!E20</f>
        <v>Unidade</v>
      </c>
      <c r="E51">
        <f>'(II) Consultorias'!F20</f>
        <v>0</v>
      </c>
      <c r="F51">
        <f>'(II) Consultorias'!G20</f>
        <v>0</v>
      </c>
      <c r="G51">
        <f>'(II) Consultorias'!H20</f>
        <v>0</v>
      </c>
      <c r="H51">
        <f>'(II) Consultorias'!I20</f>
        <v>0</v>
      </c>
      <c r="L51" t="str">
        <f t="shared" si="8"/>
        <v/>
      </c>
      <c r="M51" t="str">
        <f t="shared" si="9"/>
        <v/>
      </c>
      <c r="N51" t="str">
        <f t="shared" si="10"/>
        <v/>
      </c>
      <c r="O51" t="str">
        <f t="shared" si="11"/>
        <v/>
      </c>
      <c r="P51" t="str">
        <f t="shared" si="12"/>
        <v/>
      </c>
      <c r="Q51" t="str">
        <f t="shared" si="13"/>
        <v/>
      </c>
      <c r="R51" t="str">
        <f t="shared" si="14"/>
        <v/>
      </c>
      <c r="S51" t="str">
        <f t="shared" si="15"/>
        <v/>
      </c>
    </row>
    <row r="52" spans="1:19">
      <c r="A52" t="str">
        <f>'(II) Consultorias'!$A$18</f>
        <v>B3</v>
      </c>
      <c r="B52" t="str">
        <f>'(II) Consultorias'!$B$18</f>
        <v>Descrição da atividade</v>
      </c>
      <c r="C52" t="str">
        <f>'(II) Consultorias'!D21</f>
        <v>2.4 Custos de deslocamento para consultores/mentores (custo de combustível, locação de veículos, passagens aéreas ou rodoviárias, táxis ou transportes alternativos).</v>
      </c>
      <c r="D52" t="str">
        <f>'(II) Consultorias'!E21</f>
        <v>Unidade</v>
      </c>
      <c r="E52">
        <f>'(II) Consultorias'!F21</f>
        <v>0</v>
      </c>
      <c r="F52">
        <f>'(II) Consultorias'!G21</f>
        <v>0</v>
      </c>
      <c r="G52">
        <f>'(II) Consultorias'!H21</f>
        <v>0</v>
      </c>
      <c r="H52">
        <f>'(II) Consultorias'!I21</f>
        <v>0</v>
      </c>
      <c r="L52" t="str">
        <f t="shared" si="8"/>
        <v/>
      </c>
      <c r="M52" t="str">
        <f t="shared" si="9"/>
        <v/>
      </c>
      <c r="N52" t="str">
        <f t="shared" si="10"/>
        <v/>
      </c>
      <c r="O52" t="str">
        <f t="shared" si="11"/>
        <v/>
      </c>
      <c r="P52" t="str">
        <f t="shared" si="12"/>
        <v/>
      </c>
      <c r="Q52" t="str">
        <f t="shared" si="13"/>
        <v/>
      </c>
      <c r="R52" t="str">
        <f t="shared" si="14"/>
        <v/>
      </c>
      <c r="S52" t="str">
        <f t="shared" si="15"/>
        <v/>
      </c>
    </row>
    <row r="53" spans="1:19">
      <c r="A53" t="str">
        <f>'(II) Consultorias'!$A$18</f>
        <v>B3</v>
      </c>
      <c r="B53" t="str">
        <f>'(II) Consultorias'!$B$18</f>
        <v>Descrição da atividade</v>
      </c>
      <c r="C53" t="str">
        <f>'(II) Consultorias'!D22</f>
        <v>2.5 Hospedagem e ajuda de custo para consultores/mentores.</v>
      </c>
      <c r="D53" t="str">
        <f>'(II) Consultorias'!E22</f>
        <v>Diárias</v>
      </c>
      <c r="E53">
        <f>'(II) Consultorias'!F22</f>
        <v>0</v>
      </c>
      <c r="F53">
        <f>'(II) Consultorias'!G22</f>
        <v>0</v>
      </c>
      <c r="G53">
        <f>'(II) Consultorias'!H22</f>
        <v>0</v>
      </c>
      <c r="H53">
        <f>'(II) Consultorias'!I22</f>
        <v>0</v>
      </c>
      <c r="L53" t="str">
        <f t="shared" si="8"/>
        <v/>
      </c>
      <c r="M53" t="str">
        <f t="shared" si="9"/>
        <v/>
      </c>
      <c r="N53" t="str">
        <f t="shared" si="10"/>
        <v/>
      </c>
      <c r="O53" t="str">
        <f t="shared" si="11"/>
        <v/>
      </c>
      <c r="P53" t="str">
        <f t="shared" si="12"/>
        <v/>
      </c>
      <c r="Q53" t="str">
        <f t="shared" si="13"/>
        <v/>
      </c>
      <c r="R53" t="str">
        <f t="shared" si="14"/>
        <v/>
      </c>
      <c r="S53" t="str">
        <f t="shared" si="15"/>
        <v/>
      </c>
    </row>
    <row r="54" spans="1:19">
      <c r="A54" t="str">
        <f>'(II) Consultorias'!$A$23</f>
        <v>B4</v>
      </c>
      <c r="B54" t="str">
        <f>'(II) Consultorias'!$B$23</f>
        <v>Descrição da atividade</v>
      </c>
      <c r="C54" t="str">
        <f>'(II) Consultorias'!D23</f>
        <v>2.1 Contratação de consultoria/mentoria.</v>
      </c>
      <c r="D54" t="str">
        <f>'(II) Consultorias'!E23</f>
        <v>Horas de trabalho</v>
      </c>
      <c r="E54">
        <f>'(II) Consultorias'!F23</f>
        <v>0</v>
      </c>
      <c r="F54">
        <f>'(II) Consultorias'!G23</f>
        <v>0</v>
      </c>
      <c r="G54">
        <f>'(II) Consultorias'!H23</f>
        <v>0</v>
      </c>
      <c r="H54">
        <f>'(II) Consultorias'!I23</f>
        <v>0</v>
      </c>
      <c r="L54" t="str">
        <f t="shared" si="8"/>
        <v/>
      </c>
      <c r="M54" t="str">
        <f t="shared" si="9"/>
        <v/>
      </c>
      <c r="N54" t="str">
        <f t="shared" si="10"/>
        <v/>
      </c>
      <c r="O54" t="str">
        <f t="shared" si="11"/>
        <v/>
      </c>
      <c r="P54" t="str">
        <f t="shared" si="12"/>
        <v/>
      </c>
      <c r="Q54" t="str">
        <f t="shared" si="13"/>
        <v/>
      </c>
      <c r="R54" t="str">
        <f t="shared" si="14"/>
        <v/>
      </c>
      <c r="S54" t="str">
        <f t="shared" si="15"/>
        <v/>
      </c>
    </row>
    <row r="55" spans="1:19">
      <c r="A55" t="str">
        <f>'(II) Consultorias'!$A$23</f>
        <v>B4</v>
      </c>
      <c r="B55" t="str">
        <f>'(II) Consultorias'!$B$23</f>
        <v>Descrição da atividade</v>
      </c>
      <c r="C55" t="str">
        <f>'(II) Consultorias'!D24</f>
        <v>2.2 Preparação e impressão de materiais.</v>
      </c>
      <c r="D55" t="str">
        <f>'(II) Consultorias'!E24</f>
        <v>Unidade</v>
      </c>
      <c r="E55">
        <f>'(II) Consultorias'!F24</f>
        <v>0</v>
      </c>
      <c r="F55">
        <f>'(II) Consultorias'!G24</f>
        <v>0</v>
      </c>
      <c r="G55">
        <f>'(II) Consultorias'!H24</f>
        <v>0</v>
      </c>
      <c r="H55">
        <f>'(II) Consultorias'!I24</f>
        <v>0</v>
      </c>
      <c r="L55" t="str">
        <f t="shared" si="8"/>
        <v/>
      </c>
      <c r="M55" t="str">
        <f t="shared" si="9"/>
        <v/>
      </c>
      <c r="N55" t="str">
        <f t="shared" si="10"/>
        <v/>
      </c>
      <c r="O55" t="str">
        <f t="shared" si="11"/>
        <v/>
      </c>
      <c r="P55" t="str">
        <f t="shared" si="12"/>
        <v/>
      </c>
      <c r="Q55" t="str">
        <f t="shared" si="13"/>
        <v/>
      </c>
      <c r="R55" t="str">
        <f t="shared" si="14"/>
        <v/>
      </c>
      <c r="S55" t="str">
        <f t="shared" si="15"/>
        <v/>
      </c>
    </row>
    <row r="56" spans="1:19">
      <c r="A56" t="str">
        <f>'(II) Consultorias'!$A$23</f>
        <v>B4</v>
      </c>
      <c r="B56" t="str">
        <f>'(II) Consultorias'!$B$23</f>
        <v>Descrição da atividade</v>
      </c>
      <c r="C56" t="str">
        <f>'(II) Consultorias'!D25</f>
        <v>2.3 Custos relacionados à divulgação da ação (produção de material promocional, serviços gráficos de reprodução e veiculação em rádio, TV e mídias sociais).</v>
      </c>
      <c r="D56" t="str">
        <f>'(II) Consultorias'!E25</f>
        <v>Unidade</v>
      </c>
      <c r="E56">
        <f>'(II) Consultorias'!F25</f>
        <v>0</v>
      </c>
      <c r="F56">
        <f>'(II) Consultorias'!G25</f>
        <v>0</v>
      </c>
      <c r="G56">
        <f>'(II) Consultorias'!H25</f>
        <v>0</v>
      </c>
      <c r="H56">
        <f>'(II) Consultorias'!I25</f>
        <v>0</v>
      </c>
      <c r="L56" t="str">
        <f t="shared" si="8"/>
        <v/>
      </c>
      <c r="M56" t="str">
        <f t="shared" si="9"/>
        <v/>
      </c>
      <c r="N56" t="str">
        <f t="shared" si="10"/>
        <v/>
      </c>
      <c r="O56" t="str">
        <f t="shared" si="11"/>
        <v/>
      </c>
      <c r="P56" t="str">
        <f t="shared" si="12"/>
        <v/>
      </c>
      <c r="Q56" t="str">
        <f t="shared" si="13"/>
        <v/>
      </c>
      <c r="R56" t="str">
        <f t="shared" si="14"/>
        <v/>
      </c>
      <c r="S56" t="str">
        <f t="shared" si="15"/>
        <v/>
      </c>
    </row>
    <row r="57" spans="1:19">
      <c r="A57" t="str">
        <f>'(II) Consultorias'!$A$23</f>
        <v>B4</v>
      </c>
      <c r="B57" t="str">
        <f>'(II) Consultorias'!$B$23</f>
        <v>Descrição da atividade</v>
      </c>
      <c r="C57" t="str">
        <f>'(II) Consultorias'!D26</f>
        <v>2.4 Custos de deslocamento para consultores/mentores (custo de combustível, locação de veículos, passagens aéreas ou rodoviárias, táxis ou transportes alternativos).</v>
      </c>
      <c r="D57" t="str">
        <f>'(II) Consultorias'!E26</f>
        <v>Unidade</v>
      </c>
      <c r="E57">
        <f>'(II) Consultorias'!F26</f>
        <v>0</v>
      </c>
      <c r="F57">
        <f>'(II) Consultorias'!G26</f>
        <v>0</v>
      </c>
      <c r="G57">
        <f>'(II) Consultorias'!H26</f>
        <v>0</v>
      </c>
      <c r="H57">
        <f>'(II) Consultorias'!I26</f>
        <v>0</v>
      </c>
      <c r="L57" t="str">
        <f t="shared" si="8"/>
        <v/>
      </c>
      <c r="M57" t="str">
        <f t="shared" si="9"/>
        <v/>
      </c>
      <c r="N57" t="str">
        <f t="shared" si="10"/>
        <v/>
      </c>
      <c r="O57" t="str">
        <f t="shared" si="11"/>
        <v/>
      </c>
      <c r="P57" t="str">
        <f t="shared" si="12"/>
        <v/>
      </c>
      <c r="Q57" t="str">
        <f t="shared" si="13"/>
        <v/>
      </c>
      <c r="R57" t="str">
        <f t="shared" si="14"/>
        <v/>
      </c>
      <c r="S57" t="str">
        <f t="shared" si="15"/>
        <v/>
      </c>
    </row>
    <row r="58" spans="1:19">
      <c r="A58" t="str">
        <f>'(II) Consultorias'!$A$23</f>
        <v>B4</v>
      </c>
      <c r="B58" t="str">
        <f>'(II) Consultorias'!$B$23</f>
        <v>Descrição da atividade</v>
      </c>
      <c r="C58" t="str">
        <f>'(II) Consultorias'!D27</f>
        <v>2.5 Hospedagem e ajuda de custo para consultores/mentores.</v>
      </c>
      <c r="D58" t="str">
        <f>'(II) Consultorias'!E27</f>
        <v>Diárias</v>
      </c>
      <c r="E58">
        <f>'(II) Consultorias'!F27</f>
        <v>0</v>
      </c>
      <c r="F58">
        <f>'(II) Consultorias'!G27</f>
        <v>0</v>
      </c>
      <c r="G58">
        <f>'(II) Consultorias'!H27</f>
        <v>0</v>
      </c>
      <c r="H58">
        <f>'(II) Consultorias'!I27</f>
        <v>0</v>
      </c>
      <c r="L58" t="str">
        <f t="shared" si="8"/>
        <v/>
      </c>
      <c r="M58" t="str">
        <f t="shared" si="9"/>
        <v/>
      </c>
      <c r="N58" t="str">
        <f t="shared" si="10"/>
        <v/>
      </c>
      <c r="O58" t="str">
        <f t="shared" si="11"/>
        <v/>
      </c>
      <c r="P58" t="str">
        <f t="shared" si="12"/>
        <v/>
      </c>
      <c r="Q58" t="str">
        <f t="shared" si="13"/>
        <v/>
      </c>
      <c r="R58" t="str">
        <f t="shared" si="14"/>
        <v/>
      </c>
      <c r="S58" t="str">
        <f t="shared" si="15"/>
        <v/>
      </c>
    </row>
    <row r="59" spans="1:19">
      <c r="A59" t="str">
        <f>'(III) Estudos'!$A$8</f>
        <v>C1</v>
      </c>
      <c r="B59" t="str">
        <f>'(III) Estudos'!$B$8</f>
        <v>Descrição da Atividade</v>
      </c>
      <c r="C59" t="str">
        <f>'(III) Estudos'!D8</f>
        <v>3.1 Contratação de estudos/pesquisas (consultorias especializadas).</v>
      </c>
      <c r="D59" t="str">
        <f>'(III) Estudos'!E8</f>
        <v>Unidade</v>
      </c>
      <c r="E59">
        <f>'(III) Estudos'!F8</f>
        <v>0</v>
      </c>
      <c r="F59">
        <f>'(III) Estudos'!G8</f>
        <v>0</v>
      </c>
      <c r="G59">
        <f>'(III) Estudos'!H8</f>
        <v>0</v>
      </c>
      <c r="H59">
        <f>'(III) Estudos'!I8</f>
        <v>0</v>
      </c>
      <c r="L59" t="str">
        <f t="shared" si="8"/>
        <v/>
      </c>
      <c r="M59" t="str">
        <f t="shared" si="9"/>
        <v/>
      </c>
      <c r="N59" t="str">
        <f t="shared" si="10"/>
        <v/>
      </c>
      <c r="O59" t="str">
        <f t="shared" si="11"/>
        <v/>
      </c>
      <c r="P59" t="str">
        <f t="shared" si="12"/>
        <v/>
      </c>
      <c r="Q59" t="str">
        <f t="shared" si="13"/>
        <v/>
      </c>
      <c r="R59" t="str">
        <f t="shared" si="14"/>
        <v/>
      </c>
      <c r="S59" t="str">
        <f t="shared" si="15"/>
        <v/>
      </c>
    </row>
    <row r="60" spans="1:19">
      <c r="A60" t="str">
        <f>'(III) Estudos'!$A$8</f>
        <v>C1</v>
      </c>
      <c r="B60" t="str">
        <f>'(III) Estudos'!$B$8</f>
        <v>Descrição da Atividade</v>
      </c>
      <c r="C60" t="str">
        <f>'(III) Estudos'!D9</f>
        <v>3.2 Custos relacionados à divulgação da ação (produção de material promocional, serviços gráficos de reprodução e veiculação em rádio, TV e mídias sociais).</v>
      </c>
      <c r="D60" t="str">
        <f>'(III) Estudos'!E9</f>
        <v>Unidade</v>
      </c>
      <c r="E60">
        <f>'(III) Estudos'!F9</f>
        <v>0</v>
      </c>
      <c r="F60">
        <f>'(III) Estudos'!G9</f>
        <v>0</v>
      </c>
      <c r="G60">
        <f>'(III) Estudos'!H9</f>
        <v>0</v>
      </c>
      <c r="H60">
        <f>'(III) Estudos'!I9</f>
        <v>0</v>
      </c>
      <c r="L60" t="str">
        <f t="shared" si="8"/>
        <v/>
      </c>
      <c r="M60" t="str">
        <f t="shared" si="9"/>
        <v/>
      </c>
      <c r="N60" t="str">
        <f t="shared" si="10"/>
        <v/>
      </c>
      <c r="O60" t="str">
        <f t="shared" si="11"/>
        <v/>
      </c>
      <c r="P60" t="str">
        <f t="shared" si="12"/>
        <v/>
      </c>
      <c r="Q60" t="str">
        <f t="shared" si="13"/>
        <v/>
      </c>
      <c r="R60" t="str">
        <f t="shared" si="14"/>
        <v/>
      </c>
      <c r="S60" t="str">
        <f t="shared" si="15"/>
        <v/>
      </c>
    </row>
    <row r="61" spans="1:19">
      <c r="A61" t="str">
        <f>'(III) Estudos'!$A$8</f>
        <v>C1</v>
      </c>
      <c r="B61" t="str">
        <f>'(III) Estudos'!$B$8</f>
        <v>Descrição da Atividade</v>
      </c>
      <c r="C61" t="str">
        <f>'(III) Estudos'!D10</f>
        <v>3.3 Custos relacionados à divulgação dos estudos e pesquisas desenvolvidos às empresas beneficiadas (locação de espaço e estrutura audiovisual e/ou estrutura para divulgação em ambiente digital).</v>
      </c>
      <c r="D61" t="str">
        <f>'(III) Estudos'!E10</f>
        <v>Unidade</v>
      </c>
      <c r="E61">
        <f>'(III) Estudos'!F10</f>
        <v>0</v>
      </c>
      <c r="F61">
        <f>'(III) Estudos'!G10</f>
        <v>0</v>
      </c>
      <c r="G61">
        <f>'(III) Estudos'!H10</f>
        <v>0</v>
      </c>
      <c r="H61">
        <f>'(III) Estudos'!I10</f>
        <v>0</v>
      </c>
      <c r="L61" t="str">
        <f t="shared" si="8"/>
        <v/>
      </c>
      <c r="M61" t="str">
        <f t="shared" si="9"/>
        <v/>
      </c>
      <c r="N61" t="str">
        <f t="shared" si="10"/>
        <v/>
      </c>
      <c r="O61" t="str">
        <f t="shared" si="11"/>
        <v/>
      </c>
      <c r="P61" t="str">
        <f t="shared" si="12"/>
        <v/>
      </c>
      <c r="Q61" t="str">
        <f t="shared" si="13"/>
        <v/>
      </c>
      <c r="R61" t="str">
        <f t="shared" si="14"/>
        <v/>
      </c>
      <c r="S61" t="str">
        <f t="shared" si="15"/>
        <v/>
      </c>
    </row>
    <row r="62" spans="1:19">
      <c r="A62" t="str">
        <f>'(III) Estudos'!$A$11</f>
        <v>C2</v>
      </c>
      <c r="B62" t="str">
        <f>'(III) Estudos'!$B$11</f>
        <v>Descrição da Atividade</v>
      </c>
      <c r="C62" t="str">
        <f>'(III) Estudos'!D11</f>
        <v>3.1 Contratação de estudos/pesquisas (consultorias especializadas).</v>
      </c>
      <c r="D62" t="str">
        <f>'(III) Estudos'!E11</f>
        <v>Unidade</v>
      </c>
      <c r="E62">
        <f>'(III) Estudos'!F11</f>
        <v>0</v>
      </c>
      <c r="F62">
        <f>'(III) Estudos'!G11</f>
        <v>0</v>
      </c>
      <c r="G62">
        <f>'(III) Estudos'!H11</f>
        <v>0</v>
      </c>
      <c r="H62">
        <f>'(III) Estudos'!I11</f>
        <v>0</v>
      </c>
      <c r="L62" t="str">
        <f t="shared" si="8"/>
        <v/>
      </c>
      <c r="M62" t="str">
        <f t="shared" si="9"/>
        <v/>
      </c>
      <c r="N62" t="str">
        <f t="shared" si="10"/>
        <v/>
      </c>
      <c r="O62" t="str">
        <f t="shared" si="11"/>
        <v/>
      </c>
      <c r="P62" t="str">
        <f t="shared" si="12"/>
        <v/>
      </c>
      <c r="Q62" t="str">
        <f t="shared" si="13"/>
        <v/>
      </c>
      <c r="R62" t="str">
        <f t="shared" si="14"/>
        <v/>
      </c>
      <c r="S62" t="str">
        <f t="shared" si="15"/>
        <v/>
      </c>
    </row>
    <row r="63" spans="1:19">
      <c r="A63" t="str">
        <f>'(III) Estudos'!$A$11</f>
        <v>C2</v>
      </c>
      <c r="B63" t="str">
        <f>'(III) Estudos'!$B$11</f>
        <v>Descrição da Atividade</v>
      </c>
      <c r="C63" t="str">
        <f>'(III) Estudos'!D12</f>
        <v>3.2 Custos relacionados à divulgação da ação (produção de material promocional, serviços gráficos de reprodução e veiculação em rádio, TV e mídias sociais).</v>
      </c>
      <c r="D63" t="str">
        <f>'(III) Estudos'!E12</f>
        <v>Unidade</v>
      </c>
      <c r="E63">
        <f>'(III) Estudos'!F12</f>
        <v>0</v>
      </c>
      <c r="F63">
        <f>'(III) Estudos'!G12</f>
        <v>0</v>
      </c>
      <c r="G63">
        <f>'(III) Estudos'!H12</f>
        <v>0</v>
      </c>
      <c r="H63">
        <f>'(III) Estudos'!I12</f>
        <v>0</v>
      </c>
      <c r="L63" t="str">
        <f t="shared" si="8"/>
        <v/>
      </c>
      <c r="M63" t="str">
        <f t="shared" si="9"/>
        <v/>
      </c>
      <c r="N63" t="str">
        <f t="shared" si="10"/>
        <v/>
      </c>
      <c r="O63" t="str">
        <f t="shared" si="11"/>
        <v/>
      </c>
      <c r="P63" t="str">
        <f t="shared" si="12"/>
        <v/>
      </c>
      <c r="Q63" t="str">
        <f t="shared" si="13"/>
        <v/>
      </c>
      <c r="R63" t="str">
        <f t="shared" si="14"/>
        <v/>
      </c>
      <c r="S63" t="str">
        <f t="shared" si="15"/>
        <v/>
      </c>
    </row>
    <row r="64" spans="1:19">
      <c r="A64" t="str">
        <f>'(III) Estudos'!$A$11</f>
        <v>C2</v>
      </c>
      <c r="B64" t="str">
        <f>'(III) Estudos'!$B$11</f>
        <v>Descrição da Atividade</v>
      </c>
      <c r="C64" t="str">
        <f>'(III) Estudos'!D13</f>
        <v>3.3 Custos relacionados à divulgação dos estudos e pesquisas desenvolvidos às empresas beneficiadas (locação de espaço e estrutura audiovisual e/ou estrutura para divulgação em ambiente digital).</v>
      </c>
      <c r="D64" t="str">
        <f>'(III) Estudos'!E13</f>
        <v>Unidade</v>
      </c>
      <c r="E64">
        <f>'(III) Estudos'!F13</f>
        <v>0</v>
      </c>
      <c r="F64">
        <f>'(III) Estudos'!G13</f>
        <v>0</v>
      </c>
      <c r="G64">
        <f>'(III) Estudos'!H13</f>
        <v>0</v>
      </c>
      <c r="H64">
        <f>'(III) Estudos'!I13</f>
        <v>0</v>
      </c>
      <c r="L64" t="str">
        <f t="shared" si="8"/>
        <v/>
      </c>
      <c r="M64" t="str">
        <f t="shared" si="9"/>
        <v/>
      </c>
      <c r="N64" t="str">
        <f t="shared" si="10"/>
        <v/>
      </c>
      <c r="O64" t="str">
        <f t="shared" si="11"/>
        <v/>
      </c>
      <c r="P64" t="str">
        <f t="shared" si="12"/>
        <v/>
      </c>
      <c r="Q64" t="str">
        <f t="shared" si="13"/>
        <v/>
      </c>
      <c r="R64" t="str">
        <f t="shared" si="14"/>
        <v/>
      </c>
      <c r="S64" t="str">
        <f t="shared" si="15"/>
        <v/>
      </c>
    </row>
    <row r="65" spans="1:19">
      <c r="A65" t="str">
        <f>'(III) Estudos'!$A$14</f>
        <v>C3</v>
      </c>
      <c r="B65" t="str">
        <f>'(III) Estudos'!$B$14</f>
        <v>Descrição da Atividade</v>
      </c>
      <c r="C65" t="str">
        <f>'(III) Estudos'!D14</f>
        <v>3.1 Contratação de estudos/pesquisas (consultorias especializadas).</v>
      </c>
      <c r="D65" t="str">
        <f>'(III) Estudos'!E14</f>
        <v>Unidade</v>
      </c>
      <c r="E65">
        <f>'(III) Estudos'!F14</f>
        <v>0</v>
      </c>
      <c r="F65">
        <f>'(III) Estudos'!G14</f>
        <v>0</v>
      </c>
      <c r="G65">
        <f>'(III) Estudos'!H14</f>
        <v>0</v>
      </c>
      <c r="H65">
        <f>'(III) Estudos'!I14</f>
        <v>0</v>
      </c>
      <c r="L65" t="str">
        <f t="shared" si="8"/>
        <v/>
      </c>
      <c r="M65" t="str">
        <f t="shared" si="9"/>
        <v/>
      </c>
      <c r="N65" t="str">
        <f t="shared" si="10"/>
        <v/>
      </c>
      <c r="O65" t="str">
        <f t="shared" si="11"/>
        <v/>
      </c>
      <c r="P65" t="str">
        <f t="shared" si="12"/>
        <v/>
      </c>
      <c r="Q65" t="str">
        <f t="shared" si="13"/>
        <v/>
      </c>
      <c r="R65" t="str">
        <f t="shared" si="14"/>
        <v/>
      </c>
      <c r="S65" t="str">
        <f t="shared" si="15"/>
        <v/>
      </c>
    </row>
    <row r="66" spans="1:19">
      <c r="A66" t="str">
        <f>'(III) Estudos'!$A$14</f>
        <v>C3</v>
      </c>
      <c r="B66" t="str">
        <f>'(III) Estudos'!$B$14</f>
        <v>Descrição da Atividade</v>
      </c>
      <c r="C66" t="str">
        <f>'(III) Estudos'!D15</f>
        <v>3.2 Custos relacionados à divulgação da ação (produção de material promocional, serviços gráficos de reprodução e veiculação em rádio, TV e mídias sociais).</v>
      </c>
      <c r="D66" t="str">
        <f>'(III) Estudos'!E15</f>
        <v>Unidade</v>
      </c>
      <c r="E66">
        <f>'(III) Estudos'!F15</f>
        <v>0</v>
      </c>
      <c r="F66">
        <f>'(III) Estudos'!G15</f>
        <v>0</v>
      </c>
      <c r="G66">
        <f>'(III) Estudos'!H15</f>
        <v>0</v>
      </c>
      <c r="H66">
        <f>'(III) Estudos'!I15</f>
        <v>0</v>
      </c>
      <c r="L66" t="str">
        <f t="shared" si="8"/>
        <v/>
      </c>
      <c r="M66" t="str">
        <f t="shared" si="9"/>
        <v/>
      </c>
      <c r="N66" t="str">
        <f t="shared" si="10"/>
        <v/>
      </c>
      <c r="O66" t="str">
        <f t="shared" si="11"/>
        <v/>
      </c>
      <c r="P66" t="str">
        <f t="shared" si="12"/>
        <v/>
      </c>
      <c r="Q66" t="str">
        <f t="shared" si="13"/>
        <v/>
      </c>
      <c r="R66" t="str">
        <f t="shared" si="14"/>
        <v/>
      </c>
      <c r="S66" t="str">
        <f t="shared" si="15"/>
        <v/>
      </c>
    </row>
    <row r="67" spans="1:19">
      <c r="A67" t="str">
        <f>'(III) Estudos'!$A$14</f>
        <v>C3</v>
      </c>
      <c r="B67" t="str">
        <f>'(III) Estudos'!$B$14</f>
        <v>Descrição da Atividade</v>
      </c>
      <c r="C67" t="str">
        <f>'(III) Estudos'!D16</f>
        <v>3.3 Custos relacionados à divulgação dos estudos e pesquisas desenvolvidos às empresas beneficiadas (locação de espaço e estrutura audiovisual e/ou estrutura para divulgação em ambiente digital).</v>
      </c>
      <c r="D67" t="str">
        <f>'(III) Estudos'!E16</f>
        <v>Unidade</v>
      </c>
      <c r="E67">
        <f>'(III) Estudos'!F16</f>
        <v>0</v>
      </c>
      <c r="F67">
        <f>'(III) Estudos'!G16</f>
        <v>0</v>
      </c>
      <c r="G67">
        <f>'(III) Estudos'!H16</f>
        <v>0</v>
      </c>
      <c r="H67">
        <f>'(III) Estudos'!I16</f>
        <v>0</v>
      </c>
      <c r="L67" t="str">
        <f t="shared" si="8"/>
        <v/>
      </c>
      <c r="M67" t="str">
        <f t="shared" si="9"/>
        <v/>
      </c>
      <c r="N67" t="str">
        <f t="shared" si="10"/>
        <v/>
      </c>
      <c r="O67" t="str">
        <f t="shared" si="11"/>
        <v/>
      </c>
      <c r="P67" t="str">
        <f t="shared" si="12"/>
        <v/>
      </c>
      <c r="Q67" t="str">
        <f t="shared" si="13"/>
        <v/>
      </c>
      <c r="R67" t="str">
        <f t="shared" si="14"/>
        <v/>
      </c>
      <c r="S67" t="str">
        <f t="shared" si="15"/>
        <v/>
      </c>
    </row>
    <row r="68" spans="1:19">
      <c r="A68" t="str">
        <f>'(III) Estudos'!$A$17</f>
        <v>C4</v>
      </c>
      <c r="B68" t="str">
        <f>'(III) Estudos'!$B$17</f>
        <v>Descrição da Atividade</v>
      </c>
      <c r="C68" t="str">
        <f>'(III) Estudos'!D17</f>
        <v>3.1 Contratação de estudos/pesquisas (consultorias especializadas).</v>
      </c>
      <c r="D68" t="str">
        <f>'(III) Estudos'!E17</f>
        <v>Unidade</v>
      </c>
      <c r="E68">
        <f>'(III) Estudos'!F17</f>
        <v>0</v>
      </c>
      <c r="F68">
        <f>'(III) Estudos'!G17</f>
        <v>0</v>
      </c>
      <c r="G68">
        <f>'(III) Estudos'!H17</f>
        <v>0</v>
      </c>
      <c r="H68">
        <f>'(III) Estudos'!I17</f>
        <v>0</v>
      </c>
      <c r="L68" t="str">
        <f t="shared" si="8"/>
        <v/>
      </c>
      <c r="M68" t="str">
        <f t="shared" si="9"/>
        <v/>
      </c>
      <c r="N68" t="str">
        <f t="shared" si="10"/>
        <v/>
      </c>
      <c r="O68" t="str">
        <f t="shared" si="11"/>
        <v/>
      </c>
      <c r="P68" t="str">
        <f t="shared" si="12"/>
        <v/>
      </c>
      <c r="Q68" t="str">
        <f t="shared" si="13"/>
        <v/>
      </c>
      <c r="R68" t="str">
        <f t="shared" si="14"/>
        <v/>
      </c>
      <c r="S68" t="str">
        <f t="shared" si="15"/>
        <v/>
      </c>
    </row>
    <row r="69" spans="1:19">
      <c r="A69" t="str">
        <f>'(III) Estudos'!$A$17</f>
        <v>C4</v>
      </c>
      <c r="B69" t="str">
        <f>'(III) Estudos'!$B$17</f>
        <v>Descrição da Atividade</v>
      </c>
      <c r="C69" t="str">
        <f>'(III) Estudos'!D18</f>
        <v>3.2 Custos relacionados à divulgação da ação (produção de material promocional, serviços gráficos de reprodução e veiculação em rádio, TV e mídias sociais).</v>
      </c>
      <c r="D69" t="str">
        <f>'(III) Estudos'!E18</f>
        <v>Unidade</v>
      </c>
      <c r="E69">
        <f>'(III) Estudos'!F18</f>
        <v>0</v>
      </c>
      <c r="F69">
        <f>'(III) Estudos'!G18</f>
        <v>0</v>
      </c>
      <c r="G69">
        <f>'(III) Estudos'!H18</f>
        <v>0</v>
      </c>
      <c r="H69">
        <f>'(III) Estudos'!I18</f>
        <v>0</v>
      </c>
      <c r="L69" t="str">
        <f t="shared" si="8"/>
        <v/>
      </c>
      <c r="M69" t="str">
        <f t="shared" si="9"/>
        <v/>
      </c>
      <c r="N69" t="str">
        <f t="shared" si="10"/>
        <v/>
      </c>
      <c r="O69" t="str">
        <f t="shared" si="11"/>
        <v/>
      </c>
      <c r="P69" t="str">
        <f t="shared" si="12"/>
        <v/>
      </c>
      <c r="Q69" t="str">
        <f t="shared" si="13"/>
        <v/>
      </c>
      <c r="R69" t="str">
        <f t="shared" si="14"/>
        <v/>
      </c>
      <c r="S69" t="str">
        <f t="shared" si="15"/>
        <v/>
      </c>
    </row>
    <row r="70" spans="1:19">
      <c r="A70" t="str">
        <f>'(III) Estudos'!$A$17</f>
        <v>C4</v>
      </c>
      <c r="B70" t="str">
        <f>'(III) Estudos'!$B$17</f>
        <v>Descrição da Atividade</v>
      </c>
      <c r="C70" t="str">
        <f>'(III) Estudos'!D19</f>
        <v>3.3 Custos relacionados à divulgação dos estudos e pesquisas desenvolvidos às empresas beneficiadas (locação de espaço e estrutura audiovisual e/ou estrutura para divulgação em ambiente digital).</v>
      </c>
      <c r="D70" t="str">
        <f>'(III) Estudos'!E19</f>
        <v>Unidade</v>
      </c>
      <c r="E70">
        <f>'(III) Estudos'!F19</f>
        <v>0</v>
      </c>
      <c r="F70">
        <f>'(III) Estudos'!G19</f>
        <v>0</v>
      </c>
      <c r="G70">
        <f>'(III) Estudos'!H19</f>
        <v>0</v>
      </c>
      <c r="H70">
        <f>'(III) Estudos'!I19</f>
        <v>0</v>
      </c>
      <c r="L70" t="str">
        <f t="shared" si="8"/>
        <v/>
      </c>
      <c r="M70" t="str">
        <f t="shared" si="9"/>
        <v/>
      </c>
      <c r="N70" t="str">
        <f t="shared" si="10"/>
        <v/>
      </c>
      <c r="O70" t="str">
        <f t="shared" si="11"/>
        <v/>
      </c>
      <c r="P70" t="str">
        <f t="shared" si="12"/>
        <v/>
      </c>
      <c r="Q70" t="str">
        <f t="shared" si="13"/>
        <v/>
      </c>
      <c r="R70" t="str">
        <f t="shared" si="14"/>
        <v/>
      </c>
      <c r="S70" t="str">
        <f t="shared" si="15"/>
        <v/>
      </c>
    </row>
    <row r="71" spans="1:19">
      <c r="A71" t="str">
        <f>'(IV) Visitas e Missões'!$A$8</f>
        <v>D1</v>
      </c>
      <c r="B71" t="str">
        <f>'(IV) Visitas e Missões'!$B$8</f>
        <v>Descrição da Atividade</v>
      </c>
      <c r="C71" t="str">
        <f>'(IV) Visitas e Missões'!D8</f>
        <v>4.1 Consultoria de apoio para a preparação da missão.</v>
      </c>
      <c r="D71" t="str">
        <f>'(IV) Visitas e Missões'!E8</f>
        <v>Horas de trabalho</v>
      </c>
      <c r="E71">
        <f>'(IV) Visitas e Missões'!F8</f>
        <v>0</v>
      </c>
      <c r="F71">
        <f>'(IV) Visitas e Missões'!G8</f>
        <v>0</v>
      </c>
      <c r="G71">
        <f>'(IV) Visitas e Missões'!H8</f>
        <v>0</v>
      </c>
      <c r="H71">
        <f>'(IV) Visitas e Missões'!I8</f>
        <v>0</v>
      </c>
      <c r="L71" t="str">
        <f t="shared" si="8"/>
        <v/>
      </c>
      <c r="M71" t="str">
        <f t="shared" si="9"/>
        <v/>
      </c>
      <c r="N71" t="str">
        <f t="shared" si="10"/>
        <v/>
      </c>
      <c r="O71" t="str">
        <f t="shared" si="11"/>
        <v/>
      </c>
      <c r="P71" t="str">
        <f t="shared" si="12"/>
        <v/>
      </c>
      <c r="Q71" t="str">
        <f t="shared" si="13"/>
        <v/>
      </c>
      <c r="R71" t="str">
        <f t="shared" si="14"/>
        <v/>
      </c>
      <c r="S71" t="str">
        <f t="shared" si="15"/>
        <v/>
      </c>
    </row>
    <row r="72" spans="1:19">
      <c r="A72" t="str">
        <f>'(IV) Visitas e Missões'!$A$8</f>
        <v>D1</v>
      </c>
      <c r="B72" t="str">
        <f>'(IV) Visitas e Missões'!$B$8</f>
        <v>Descrição da Atividade</v>
      </c>
      <c r="C72" t="str">
        <f>'(IV) Visitas e Missões'!D9</f>
        <v>4.2 Diagramação e impressão de catálogo/guia do participante.</v>
      </c>
      <c r="D72" t="str">
        <f>'(IV) Visitas e Missões'!E9</f>
        <v>Unidade</v>
      </c>
      <c r="E72">
        <f>'(IV) Visitas e Missões'!F9</f>
        <v>0</v>
      </c>
      <c r="F72">
        <f>'(IV) Visitas e Missões'!G9</f>
        <v>0</v>
      </c>
      <c r="G72">
        <f>'(IV) Visitas e Missões'!H9</f>
        <v>0</v>
      </c>
      <c r="H72">
        <f>'(IV) Visitas e Missões'!I9</f>
        <v>0</v>
      </c>
      <c r="L72" t="str">
        <f t="shared" si="8"/>
        <v/>
      </c>
      <c r="M72" t="str">
        <f t="shared" si="9"/>
        <v/>
      </c>
      <c r="N72" t="str">
        <f t="shared" si="10"/>
        <v/>
      </c>
      <c r="O72" t="str">
        <f t="shared" si="11"/>
        <v/>
      </c>
      <c r="P72" t="str">
        <f t="shared" si="12"/>
        <v/>
      </c>
      <c r="Q72" t="str">
        <f t="shared" si="13"/>
        <v/>
      </c>
      <c r="R72" t="str">
        <f t="shared" si="14"/>
        <v/>
      </c>
      <c r="S72" t="str">
        <f t="shared" si="15"/>
        <v/>
      </c>
    </row>
    <row r="73" spans="1:19">
      <c r="A73" t="str">
        <f>'(IV) Visitas e Missões'!$A$8</f>
        <v>D1</v>
      </c>
      <c r="B73" t="str">
        <f>'(IV) Visitas e Missões'!$B$8</f>
        <v>Descrição da Atividade</v>
      </c>
      <c r="C73" t="str">
        <f>'(IV) Visitas e Missões'!D10</f>
        <v>4.3 Custos relacionados à divulgação da ação (produção de material promocional, serviços gráficos de reprodução e veiculação em rádio, TV e mídias sociais).</v>
      </c>
      <c r="D73" t="str">
        <f>'(IV) Visitas e Missões'!E10</f>
        <v>Unidade</v>
      </c>
      <c r="E73">
        <f>'(IV) Visitas e Missões'!F10</f>
        <v>0</v>
      </c>
      <c r="F73">
        <f>'(IV) Visitas e Missões'!G10</f>
        <v>0</v>
      </c>
      <c r="G73">
        <f>'(IV) Visitas e Missões'!H10</f>
        <v>0</v>
      </c>
      <c r="H73">
        <f>'(IV) Visitas e Missões'!I10</f>
        <v>0</v>
      </c>
      <c r="L73" t="str">
        <f t="shared" si="8"/>
        <v/>
      </c>
      <c r="M73" t="str">
        <f t="shared" si="9"/>
        <v/>
      </c>
      <c r="N73" t="str">
        <f t="shared" si="10"/>
        <v/>
      </c>
      <c r="O73" t="str">
        <f t="shared" si="11"/>
        <v/>
      </c>
      <c r="P73" t="str">
        <f t="shared" si="12"/>
        <v/>
      </c>
      <c r="Q73" t="str">
        <f t="shared" si="13"/>
        <v/>
      </c>
      <c r="R73" t="str">
        <f t="shared" si="14"/>
        <v/>
      </c>
      <c r="S73" t="str">
        <f t="shared" si="15"/>
        <v/>
      </c>
    </row>
    <row r="74" spans="1:19">
      <c r="A74" t="str">
        <f>'(IV) Visitas e Missões'!$A$8</f>
        <v>D1</v>
      </c>
      <c r="B74" t="str">
        <f>'(IV) Visitas e Missões'!$B$8</f>
        <v>Descrição da Atividade</v>
      </c>
      <c r="C74" t="str">
        <f>'(IV) Visitas e Missões'!D11</f>
        <v>4.4 Custos de deslocamento para corpo técnico e empresários participantes (custo de combustível, locação de veículos, passagens áreas ou rodoviárias, táxis ou transportes alternativos).</v>
      </c>
      <c r="D74" t="str">
        <f>'(IV) Visitas e Missões'!E11</f>
        <v>Unidade</v>
      </c>
      <c r="E74">
        <f>'(IV) Visitas e Missões'!F11</f>
        <v>0</v>
      </c>
      <c r="F74">
        <f>'(IV) Visitas e Missões'!G11</f>
        <v>0</v>
      </c>
      <c r="G74">
        <f>'(IV) Visitas e Missões'!H11</f>
        <v>0</v>
      </c>
      <c r="H74">
        <f>'(IV) Visitas e Missões'!I11</f>
        <v>0</v>
      </c>
      <c r="L74" t="str">
        <f t="shared" si="8"/>
        <v/>
      </c>
      <c r="M74" t="str">
        <f t="shared" si="9"/>
        <v/>
      </c>
      <c r="N74" t="str">
        <f t="shared" si="10"/>
        <v/>
      </c>
      <c r="O74" t="str">
        <f t="shared" si="11"/>
        <v/>
      </c>
      <c r="P74" t="str">
        <f t="shared" si="12"/>
        <v/>
      </c>
      <c r="Q74" t="str">
        <f t="shared" si="13"/>
        <v/>
      </c>
      <c r="R74" t="str">
        <f t="shared" si="14"/>
        <v/>
      </c>
      <c r="S74" t="str">
        <f t="shared" si="15"/>
        <v/>
      </c>
    </row>
    <row r="75" spans="1:19">
      <c r="A75" t="str">
        <f>'(IV) Visitas e Missões'!$A$8</f>
        <v>D1</v>
      </c>
      <c r="B75" t="str">
        <f>'(IV) Visitas e Missões'!$B$8</f>
        <v>Descrição da Atividade</v>
      </c>
      <c r="C75" t="str">
        <f>'(IV) Visitas e Missões'!D12</f>
        <v>4.5 Hospedagem e ajuda de custo para corpo técnico e empresários.</v>
      </c>
      <c r="D75" t="str">
        <f>'(IV) Visitas e Missões'!E12</f>
        <v>Diárias</v>
      </c>
      <c r="E75">
        <f>'(IV) Visitas e Missões'!F12</f>
        <v>0</v>
      </c>
      <c r="F75">
        <f>'(IV) Visitas e Missões'!G12</f>
        <v>0</v>
      </c>
      <c r="G75">
        <f>'(IV) Visitas e Missões'!H12</f>
        <v>0</v>
      </c>
      <c r="H75">
        <f>'(IV) Visitas e Missões'!I12</f>
        <v>0</v>
      </c>
      <c r="L75" t="str">
        <f t="shared" si="8"/>
        <v/>
      </c>
      <c r="M75" t="str">
        <f t="shared" si="9"/>
        <v/>
      </c>
      <c r="N75" t="str">
        <f t="shared" si="10"/>
        <v/>
      </c>
      <c r="O75" t="str">
        <f t="shared" si="11"/>
        <v/>
      </c>
      <c r="P75" t="str">
        <f t="shared" si="12"/>
        <v/>
      </c>
      <c r="Q75" t="str">
        <f t="shared" si="13"/>
        <v/>
      </c>
      <c r="R75" t="str">
        <f t="shared" si="14"/>
        <v/>
      </c>
      <c r="S75" t="str">
        <f t="shared" si="15"/>
        <v/>
      </c>
    </row>
    <row r="76" spans="1:19">
      <c r="A76" t="str">
        <f>'(IV) Visitas e Missões'!$A$13</f>
        <v>D2</v>
      </c>
      <c r="B76" t="str">
        <f>'(IV) Visitas e Missões'!$B$13</f>
        <v>Descrição da Atividade</v>
      </c>
      <c r="C76" t="str">
        <f>'(IV) Visitas e Missões'!D13</f>
        <v>4.1 Consultoria de apoio para a preparação da missão.</v>
      </c>
      <c r="D76" t="str">
        <f>'(IV) Visitas e Missões'!E13</f>
        <v>Horas de trabalho</v>
      </c>
      <c r="E76">
        <f>'(IV) Visitas e Missões'!F13</f>
        <v>0</v>
      </c>
      <c r="F76">
        <f>'(IV) Visitas e Missões'!G13</f>
        <v>0</v>
      </c>
      <c r="G76">
        <f>'(IV) Visitas e Missões'!H13</f>
        <v>0</v>
      </c>
      <c r="H76">
        <f>'(IV) Visitas e Missões'!I13</f>
        <v>0</v>
      </c>
      <c r="L76" t="str">
        <f t="shared" si="8"/>
        <v/>
      </c>
      <c r="M76" t="str">
        <f t="shared" si="9"/>
        <v/>
      </c>
      <c r="N76" t="str">
        <f t="shared" si="10"/>
        <v/>
      </c>
      <c r="O76" t="str">
        <f t="shared" si="11"/>
        <v/>
      </c>
      <c r="P76" t="str">
        <f t="shared" si="12"/>
        <v/>
      </c>
      <c r="Q76" t="str">
        <f t="shared" si="13"/>
        <v/>
      </c>
      <c r="R76" t="str">
        <f t="shared" si="14"/>
        <v/>
      </c>
      <c r="S76" t="str">
        <f t="shared" si="15"/>
        <v/>
      </c>
    </row>
    <row r="77" spans="1:19">
      <c r="A77" t="str">
        <f>'(IV) Visitas e Missões'!$A$13</f>
        <v>D2</v>
      </c>
      <c r="B77" t="str">
        <f>'(IV) Visitas e Missões'!$B$13</f>
        <v>Descrição da Atividade</v>
      </c>
      <c r="C77" t="str">
        <f>'(IV) Visitas e Missões'!D14</f>
        <v>4.2 Diagramação e impressão de catálogo/guia do participante.</v>
      </c>
      <c r="D77" t="str">
        <f>'(IV) Visitas e Missões'!E14</f>
        <v>Unidade</v>
      </c>
      <c r="E77">
        <f>'(IV) Visitas e Missões'!F14</f>
        <v>0</v>
      </c>
      <c r="F77">
        <f>'(IV) Visitas e Missões'!G14</f>
        <v>0</v>
      </c>
      <c r="G77">
        <f>'(IV) Visitas e Missões'!H14</f>
        <v>0</v>
      </c>
      <c r="H77">
        <f>'(IV) Visitas e Missões'!I14</f>
        <v>0</v>
      </c>
      <c r="L77" t="str">
        <f t="shared" si="8"/>
        <v/>
      </c>
      <c r="M77" t="str">
        <f t="shared" si="9"/>
        <v/>
      </c>
      <c r="N77" t="str">
        <f t="shared" si="10"/>
        <v/>
      </c>
      <c r="O77" t="str">
        <f t="shared" si="11"/>
        <v/>
      </c>
      <c r="P77" t="str">
        <f t="shared" si="12"/>
        <v/>
      </c>
      <c r="Q77" t="str">
        <f t="shared" si="13"/>
        <v/>
      </c>
      <c r="R77" t="str">
        <f t="shared" si="14"/>
        <v/>
      </c>
      <c r="S77" t="str">
        <f t="shared" si="15"/>
        <v/>
      </c>
    </row>
    <row r="78" spans="1:19">
      <c r="A78" t="str">
        <f>'(IV) Visitas e Missões'!$A$13</f>
        <v>D2</v>
      </c>
      <c r="B78" t="str">
        <f>'(IV) Visitas e Missões'!$B$13</f>
        <v>Descrição da Atividade</v>
      </c>
      <c r="C78" t="str">
        <f>'(IV) Visitas e Missões'!D15</f>
        <v>4.3 Custos relacionados à divulgação da ação (produção de material promocional, serviços gráficos de reprodução e veiculação em rádio, TV e mídias sociais).</v>
      </c>
      <c r="D78" t="str">
        <f>'(IV) Visitas e Missões'!E15</f>
        <v>Unidade</v>
      </c>
      <c r="E78">
        <f>'(IV) Visitas e Missões'!F15</f>
        <v>0</v>
      </c>
      <c r="F78">
        <f>'(IV) Visitas e Missões'!G15</f>
        <v>0</v>
      </c>
      <c r="G78">
        <f>'(IV) Visitas e Missões'!H15</f>
        <v>0</v>
      </c>
      <c r="H78">
        <f>'(IV) Visitas e Missões'!I15</f>
        <v>0</v>
      </c>
      <c r="L78" t="str">
        <f t="shared" si="8"/>
        <v/>
      </c>
      <c r="M78" t="str">
        <f t="shared" si="9"/>
        <v/>
      </c>
      <c r="N78" t="str">
        <f t="shared" si="10"/>
        <v/>
      </c>
      <c r="O78" t="str">
        <f t="shared" si="11"/>
        <v/>
      </c>
      <c r="P78" t="str">
        <f t="shared" si="12"/>
        <v/>
      </c>
      <c r="Q78" t="str">
        <f t="shared" si="13"/>
        <v/>
      </c>
      <c r="R78" t="str">
        <f t="shared" si="14"/>
        <v/>
      </c>
      <c r="S78" t="str">
        <f t="shared" si="15"/>
        <v/>
      </c>
    </row>
    <row r="79" spans="1:19">
      <c r="A79" t="str">
        <f>'(IV) Visitas e Missões'!$A$13</f>
        <v>D2</v>
      </c>
      <c r="B79" t="str">
        <f>'(IV) Visitas e Missões'!$B$13</f>
        <v>Descrição da Atividade</v>
      </c>
      <c r="C79" t="str">
        <f>'(IV) Visitas e Missões'!D16</f>
        <v>4.4 Custos de deslocamento para corpo técnico e empresários participantes (custo de combustível, locação de veículos, passagens áreas ou rodoviárias, táxis ou transportes alternativos).</v>
      </c>
      <c r="D79" t="str">
        <f>'(IV) Visitas e Missões'!E16</f>
        <v>Unidade</v>
      </c>
      <c r="E79">
        <f>'(IV) Visitas e Missões'!F16</f>
        <v>0</v>
      </c>
      <c r="F79">
        <f>'(IV) Visitas e Missões'!G16</f>
        <v>0</v>
      </c>
      <c r="G79">
        <f>'(IV) Visitas e Missões'!H16</f>
        <v>0</v>
      </c>
      <c r="H79">
        <f>'(IV) Visitas e Missões'!I16</f>
        <v>0</v>
      </c>
      <c r="L79" t="str">
        <f t="shared" si="8"/>
        <v/>
      </c>
      <c r="M79" t="str">
        <f t="shared" si="9"/>
        <v/>
      </c>
      <c r="N79" t="str">
        <f t="shared" si="10"/>
        <v/>
      </c>
      <c r="O79" t="str">
        <f t="shared" si="11"/>
        <v/>
      </c>
      <c r="P79" t="str">
        <f t="shared" si="12"/>
        <v/>
      </c>
      <c r="Q79" t="str">
        <f t="shared" si="13"/>
        <v/>
      </c>
      <c r="R79" t="str">
        <f t="shared" si="14"/>
        <v/>
      </c>
      <c r="S79" t="str">
        <f t="shared" si="15"/>
        <v/>
      </c>
    </row>
    <row r="80" spans="1:19">
      <c r="A80" t="str">
        <f>'(IV) Visitas e Missões'!$A$13</f>
        <v>D2</v>
      </c>
      <c r="B80" t="str">
        <f>'(IV) Visitas e Missões'!$B$13</f>
        <v>Descrição da Atividade</v>
      </c>
      <c r="C80" t="str">
        <f>'(IV) Visitas e Missões'!D17</f>
        <v>4.5 Hospedagem e ajuda de custo para corpo técnico e empresários.</v>
      </c>
      <c r="D80" t="str">
        <f>'(IV) Visitas e Missões'!E17</f>
        <v>Diárias</v>
      </c>
      <c r="E80">
        <f>'(IV) Visitas e Missões'!F17</f>
        <v>0</v>
      </c>
      <c r="F80">
        <f>'(IV) Visitas e Missões'!G17</f>
        <v>0</v>
      </c>
      <c r="G80">
        <f>'(IV) Visitas e Missões'!H17</f>
        <v>0</v>
      </c>
      <c r="H80">
        <f>'(IV) Visitas e Missões'!I17</f>
        <v>0</v>
      </c>
      <c r="L80" t="str">
        <f t="shared" si="8"/>
        <v/>
      </c>
      <c r="M80" t="str">
        <f t="shared" si="9"/>
        <v/>
      </c>
      <c r="N80" t="str">
        <f t="shared" si="10"/>
        <v/>
      </c>
      <c r="O80" t="str">
        <f t="shared" si="11"/>
        <v/>
      </c>
      <c r="P80" t="str">
        <f t="shared" si="12"/>
        <v/>
      </c>
      <c r="Q80" t="str">
        <f t="shared" si="13"/>
        <v/>
      </c>
      <c r="R80" t="str">
        <f t="shared" si="14"/>
        <v/>
      </c>
      <c r="S80" t="str">
        <f t="shared" si="15"/>
        <v/>
      </c>
    </row>
    <row r="81" spans="1:19">
      <c r="A81" t="str">
        <f>'(IV) Visitas e Missões'!$A$18</f>
        <v>D3</v>
      </c>
      <c r="B81" t="str">
        <f>'(IV) Visitas e Missões'!$B$18</f>
        <v>Descrição da Atividade</v>
      </c>
      <c r="C81" t="str">
        <f>'(IV) Visitas e Missões'!D18</f>
        <v>4.1 Consultoria de apoio para a preparação da missão.</v>
      </c>
      <c r="D81" t="str">
        <f>'(IV) Visitas e Missões'!E18</f>
        <v>Horas de trabalho</v>
      </c>
      <c r="E81">
        <f>'(IV) Visitas e Missões'!F18</f>
        <v>0</v>
      </c>
      <c r="F81">
        <f>'(IV) Visitas e Missões'!G18</f>
        <v>0</v>
      </c>
      <c r="G81">
        <f>'(IV) Visitas e Missões'!H18</f>
        <v>0</v>
      </c>
      <c r="H81">
        <f>'(IV) Visitas e Missões'!I18</f>
        <v>0</v>
      </c>
      <c r="L81" t="str">
        <f t="shared" si="8"/>
        <v/>
      </c>
      <c r="M81" t="str">
        <f t="shared" si="9"/>
        <v/>
      </c>
      <c r="N81" t="str">
        <f t="shared" si="10"/>
        <v/>
      </c>
      <c r="O81" t="str">
        <f t="shared" si="11"/>
        <v/>
      </c>
      <c r="P81" t="str">
        <f t="shared" si="12"/>
        <v/>
      </c>
      <c r="Q81" t="str">
        <f t="shared" si="13"/>
        <v/>
      </c>
      <c r="R81" t="str">
        <f t="shared" si="14"/>
        <v/>
      </c>
      <c r="S81" t="str">
        <f t="shared" si="15"/>
        <v/>
      </c>
    </row>
    <row r="82" spans="1:19">
      <c r="A82" t="str">
        <f>'(IV) Visitas e Missões'!$A$18</f>
        <v>D3</v>
      </c>
      <c r="B82" t="str">
        <f>'(IV) Visitas e Missões'!$B$18</f>
        <v>Descrição da Atividade</v>
      </c>
      <c r="C82" t="str">
        <f>'(IV) Visitas e Missões'!D19</f>
        <v>4.2 Diagramação e impressão de catálogo/guia do participante.</v>
      </c>
      <c r="D82" t="str">
        <f>'(IV) Visitas e Missões'!E19</f>
        <v>Unidade</v>
      </c>
      <c r="E82">
        <f>'(IV) Visitas e Missões'!F19</f>
        <v>0</v>
      </c>
      <c r="F82">
        <f>'(IV) Visitas e Missões'!G19</f>
        <v>0</v>
      </c>
      <c r="G82">
        <f>'(IV) Visitas e Missões'!H19</f>
        <v>0</v>
      </c>
      <c r="H82">
        <f>'(IV) Visitas e Missões'!I19</f>
        <v>0</v>
      </c>
      <c r="L82" t="str">
        <f t="shared" si="8"/>
        <v/>
      </c>
      <c r="M82" t="str">
        <f t="shared" si="9"/>
        <v/>
      </c>
      <c r="N82" t="str">
        <f t="shared" si="10"/>
        <v/>
      </c>
      <c r="O82" t="str">
        <f t="shared" si="11"/>
        <v/>
      </c>
      <c r="P82" t="str">
        <f t="shared" si="12"/>
        <v/>
      </c>
      <c r="Q82" t="str">
        <f t="shared" si="13"/>
        <v/>
      </c>
      <c r="R82" t="str">
        <f t="shared" si="14"/>
        <v/>
      </c>
      <c r="S82" t="str">
        <f t="shared" si="15"/>
        <v/>
      </c>
    </row>
    <row r="83" spans="1:19">
      <c r="A83" t="str">
        <f>'(IV) Visitas e Missões'!$A$18</f>
        <v>D3</v>
      </c>
      <c r="B83" t="str">
        <f>'(IV) Visitas e Missões'!$B$18</f>
        <v>Descrição da Atividade</v>
      </c>
      <c r="C83" t="str">
        <f>'(IV) Visitas e Missões'!D20</f>
        <v>4.3 Custos relacionados à divulgação da ação (produção de material promocional, serviços gráficos de reprodução e veiculação em rádio, TV e mídias sociais).</v>
      </c>
      <c r="D83" t="str">
        <f>'(IV) Visitas e Missões'!E20</f>
        <v>Unidade</v>
      </c>
      <c r="E83">
        <f>'(IV) Visitas e Missões'!F20</f>
        <v>0</v>
      </c>
      <c r="F83">
        <f>'(IV) Visitas e Missões'!G20</f>
        <v>0</v>
      </c>
      <c r="G83">
        <f>'(IV) Visitas e Missões'!H20</f>
        <v>0</v>
      </c>
      <c r="H83">
        <f>'(IV) Visitas e Missões'!I20</f>
        <v>0</v>
      </c>
      <c r="L83" t="str">
        <f t="shared" si="8"/>
        <v/>
      </c>
      <c r="M83" t="str">
        <f t="shared" si="9"/>
        <v/>
      </c>
      <c r="N83" t="str">
        <f t="shared" si="10"/>
        <v/>
      </c>
      <c r="O83" t="str">
        <f t="shared" si="11"/>
        <v/>
      </c>
      <c r="P83" t="str">
        <f t="shared" si="12"/>
        <v/>
      </c>
      <c r="Q83" t="str">
        <f t="shared" si="13"/>
        <v/>
      </c>
      <c r="R83" t="str">
        <f t="shared" si="14"/>
        <v/>
      </c>
      <c r="S83" t="str">
        <f t="shared" si="15"/>
        <v/>
      </c>
    </row>
    <row r="84" spans="1:19">
      <c r="A84" t="str">
        <f>'(IV) Visitas e Missões'!$A$18</f>
        <v>D3</v>
      </c>
      <c r="B84" t="str">
        <f>'(IV) Visitas e Missões'!$B$18</f>
        <v>Descrição da Atividade</v>
      </c>
      <c r="C84" t="str">
        <f>'(IV) Visitas e Missões'!D21</f>
        <v>4.4 Custos de deslocamento para corpo técnico e empresários participantes (custo de combustível, locação de veículos, passagens áreas ou rodoviárias, táxis ou transportes alternativos).</v>
      </c>
      <c r="D84" t="str">
        <f>'(IV) Visitas e Missões'!E21</f>
        <v>Unidade</v>
      </c>
      <c r="E84">
        <f>'(IV) Visitas e Missões'!F21</f>
        <v>0</v>
      </c>
      <c r="F84">
        <f>'(IV) Visitas e Missões'!G21</f>
        <v>0</v>
      </c>
      <c r="G84">
        <f>'(IV) Visitas e Missões'!H21</f>
        <v>0</v>
      </c>
      <c r="H84">
        <f>'(IV) Visitas e Missões'!I21</f>
        <v>0</v>
      </c>
      <c r="L84" t="str">
        <f t="shared" si="8"/>
        <v/>
      </c>
      <c r="M84" t="str">
        <f t="shared" si="9"/>
        <v/>
      </c>
      <c r="N84" t="str">
        <f t="shared" si="10"/>
        <v/>
      </c>
      <c r="O84" t="str">
        <f t="shared" si="11"/>
        <v/>
      </c>
      <c r="P84" t="str">
        <f t="shared" si="12"/>
        <v/>
      </c>
      <c r="Q84" t="str">
        <f t="shared" si="13"/>
        <v/>
      </c>
      <c r="R84" t="str">
        <f t="shared" si="14"/>
        <v/>
      </c>
      <c r="S84" t="str">
        <f t="shared" si="15"/>
        <v/>
      </c>
    </row>
    <row r="85" spans="1:19">
      <c r="A85" t="str">
        <f>'(IV) Visitas e Missões'!$A$18</f>
        <v>D3</v>
      </c>
      <c r="B85" t="str">
        <f>'(IV) Visitas e Missões'!$B$18</f>
        <v>Descrição da Atividade</v>
      </c>
      <c r="C85" t="str">
        <f>'(IV) Visitas e Missões'!D22</f>
        <v>4.5 Hospedagem e ajuda de custo para corpo técnico e empresários.</v>
      </c>
      <c r="D85" t="str">
        <f>'(IV) Visitas e Missões'!E22</f>
        <v>Diárias</v>
      </c>
      <c r="E85">
        <f>'(IV) Visitas e Missões'!F22</f>
        <v>0</v>
      </c>
      <c r="F85">
        <f>'(IV) Visitas e Missões'!G22</f>
        <v>0</v>
      </c>
      <c r="G85">
        <f>'(IV) Visitas e Missões'!H22</f>
        <v>0</v>
      </c>
      <c r="H85">
        <f>'(IV) Visitas e Missões'!I22</f>
        <v>0</v>
      </c>
      <c r="L85" t="str">
        <f t="shared" si="8"/>
        <v/>
      </c>
      <c r="M85" t="str">
        <f t="shared" si="9"/>
        <v/>
      </c>
      <c r="N85" t="str">
        <f t="shared" si="10"/>
        <v/>
      </c>
      <c r="O85" t="str">
        <f t="shared" si="11"/>
        <v/>
      </c>
      <c r="P85" t="str">
        <f t="shared" si="12"/>
        <v/>
      </c>
      <c r="Q85" t="str">
        <f t="shared" si="13"/>
        <v/>
      </c>
      <c r="R85" t="str">
        <f t="shared" si="14"/>
        <v/>
      </c>
      <c r="S85" t="str">
        <f t="shared" si="15"/>
        <v/>
      </c>
    </row>
    <row r="86" spans="1:19">
      <c r="A86" t="str">
        <f>'(IV) Visitas e Missões'!$A$23</f>
        <v>D4</v>
      </c>
      <c r="B86" t="str">
        <f>'(IV) Visitas e Missões'!$B$23</f>
        <v>Descrição da Atividade</v>
      </c>
      <c r="C86" t="str">
        <f>'(IV) Visitas e Missões'!D23</f>
        <v>4.1 Consultoria de apoio para a preparação da missão.</v>
      </c>
      <c r="D86" t="str">
        <f>'(IV) Visitas e Missões'!E23</f>
        <v>Horas de trabalho</v>
      </c>
      <c r="E86">
        <f>'(IV) Visitas e Missões'!F23</f>
        <v>0</v>
      </c>
      <c r="F86">
        <f>'(IV) Visitas e Missões'!G23</f>
        <v>0</v>
      </c>
      <c r="G86">
        <f>'(IV) Visitas e Missões'!H23</f>
        <v>0</v>
      </c>
      <c r="H86">
        <f>'(IV) Visitas e Missões'!I23</f>
        <v>0</v>
      </c>
      <c r="L86" t="str">
        <f t="shared" si="8"/>
        <v/>
      </c>
      <c r="M86" t="str">
        <f t="shared" si="9"/>
        <v/>
      </c>
      <c r="N86" t="str">
        <f t="shared" si="10"/>
        <v/>
      </c>
      <c r="O86" t="str">
        <f t="shared" si="11"/>
        <v/>
      </c>
      <c r="P86" t="str">
        <f t="shared" si="12"/>
        <v/>
      </c>
      <c r="Q86" t="str">
        <f t="shared" si="13"/>
        <v/>
      </c>
      <c r="R86" t="str">
        <f t="shared" si="14"/>
        <v/>
      </c>
      <c r="S86" t="str">
        <f t="shared" si="15"/>
        <v/>
      </c>
    </row>
    <row r="87" spans="1:19">
      <c r="A87" t="str">
        <f>'(IV) Visitas e Missões'!$A$23</f>
        <v>D4</v>
      </c>
      <c r="B87" t="str">
        <f>'(IV) Visitas e Missões'!$B$23</f>
        <v>Descrição da Atividade</v>
      </c>
      <c r="C87" t="str">
        <f>'(IV) Visitas e Missões'!D24</f>
        <v>4.2 Diagramação e impressão de catálogo/guia do participante.</v>
      </c>
      <c r="D87" t="str">
        <f>'(IV) Visitas e Missões'!E24</f>
        <v>Unidade</v>
      </c>
      <c r="E87">
        <f>'(IV) Visitas e Missões'!F24</f>
        <v>0</v>
      </c>
      <c r="F87">
        <f>'(IV) Visitas e Missões'!G24</f>
        <v>0</v>
      </c>
      <c r="G87">
        <f>'(IV) Visitas e Missões'!H24</f>
        <v>0</v>
      </c>
      <c r="H87">
        <f>'(IV) Visitas e Missões'!I24</f>
        <v>0</v>
      </c>
      <c r="L87" t="str">
        <f t="shared" si="8"/>
        <v/>
      </c>
      <c r="M87" t="str">
        <f t="shared" si="9"/>
        <v/>
      </c>
      <c r="N87" t="str">
        <f t="shared" si="10"/>
        <v/>
      </c>
      <c r="O87" t="str">
        <f t="shared" si="11"/>
        <v/>
      </c>
      <c r="P87" t="str">
        <f t="shared" si="12"/>
        <v/>
      </c>
      <c r="Q87" t="str">
        <f t="shared" si="13"/>
        <v/>
      </c>
      <c r="R87" t="str">
        <f t="shared" si="14"/>
        <v/>
      </c>
      <c r="S87" t="str">
        <f t="shared" si="15"/>
        <v/>
      </c>
    </row>
    <row r="88" spans="1:19">
      <c r="A88" t="str">
        <f>'(IV) Visitas e Missões'!$A$23</f>
        <v>D4</v>
      </c>
      <c r="B88" t="str">
        <f>'(IV) Visitas e Missões'!$B$23</f>
        <v>Descrição da Atividade</v>
      </c>
      <c r="C88" t="str">
        <f>'(IV) Visitas e Missões'!D25</f>
        <v>4.3 Custos relacionados à divulgação da ação (produção de material promocional, serviços gráficos de reprodução e veiculação em rádio, TV e mídias sociais).</v>
      </c>
      <c r="D88" t="str">
        <f>'(IV) Visitas e Missões'!E25</f>
        <v>Unidade</v>
      </c>
      <c r="E88">
        <f>'(IV) Visitas e Missões'!F25</f>
        <v>0</v>
      </c>
      <c r="F88">
        <f>'(IV) Visitas e Missões'!G25</f>
        <v>0</v>
      </c>
      <c r="G88">
        <f>'(IV) Visitas e Missões'!H25</f>
        <v>0</v>
      </c>
      <c r="H88">
        <f>'(IV) Visitas e Missões'!I25</f>
        <v>0</v>
      </c>
      <c r="L88" t="str">
        <f t="shared" si="8"/>
        <v/>
      </c>
      <c r="M88" t="str">
        <f t="shared" si="9"/>
        <v/>
      </c>
      <c r="N88" t="str">
        <f t="shared" si="10"/>
        <v/>
      </c>
      <c r="O88" t="str">
        <f t="shared" si="11"/>
        <v/>
      </c>
      <c r="P88" t="str">
        <f t="shared" si="12"/>
        <v/>
      </c>
      <c r="Q88" t="str">
        <f t="shared" si="13"/>
        <v/>
      </c>
      <c r="R88" t="str">
        <f t="shared" si="14"/>
        <v/>
      </c>
      <c r="S88" t="str">
        <f t="shared" si="15"/>
        <v/>
      </c>
    </row>
    <row r="89" spans="1:19">
      <c r="A89" t="str">
        <f>'(IV) Visitas e Missões'!$A$23</f>
        <v>D4</v>
      </c>
      <c r="B89" t="str">
        <f>'(IV) Visitas e Missões'!$B$23</f>
        <v>Descrição da Atividade</v>
      </c>
      <c r="C89" t="str">
        <f>'(IV) Visitas e Missões'!D26</f>
        <v>4.4 Custos de deslocamento para corpo técnico e empresários participantes (custo de combustível, locação de veículos, passagens áreas ou rodoviárias, táxis ou transportes alternativos).</v>
      </c>
      <c r="D89" t="str">
        <f>'(IV) Visitas e Missões'!E26</f>
        <v>Unidade</v>
      </c>
      <c r="E89">
        <f>'(IV) Visitas e Missões'!F26</f>
        <v>0</v>
      </c>
      <c r="F89">
        <f>'(IV) Visitas e Missões'!G26</f>
        <v>0</v>
      </c>
      <c r="G89">
        <f>'(IV) Visitas e Missões'!H26</f>
        <v>0</v>
      </c>
      <c r="H89">
        <f>'(IV) Visitas e Missões'!I26</f>
        <v>0</v>
      </c>
      <c r="L89" t="str">
        <f t="shared" si="8"/>
        <v/>
      </c>
      <c r="M89" t="str">
        <f t="shared" si="9"/>
        <v/>
      </c>
      <c r="N89" t="str">
        <f t="shared" si="10"/>
        <v/>
      </c>
      <c r="O89" t="str">
        <f t="shared" si="11"/>
        <v/>
      </c>
      <c r="P89" t="str">
        <f t="shared" si="12"/>
        <v/>
      </c>
      <c r="Q89" t="str">
        <f t="shared" si="13"/>
        <v/>
      </c>
      <c r="R89" t="str">
        <f t="shared" si="14"/>
        <v/>
      </c>
      <c r="S89" t="str">
        <f t="shared" si="15"/>
        <v/>
      </c>
    </row>
    <row r="90" spans="1:19">
      <c r="A90" t="str">
        <f>'(IV) Visitas e Missões'!$A$23</f>
        <v>D4</v>
      </c>
      <c r="B90" t="str">
        <f>'(IV) Visitas e Missões'!$B$23</f>
        <v>Descrição da Atividade</v>
      </c>
      <c r="C90" t="str">
        <f>'(IV) Visitas e Missões'!D27</f>
        <v>4.5 Hospedagem e ajuda de custo para corpo técnico e empresários.</v>
      </c>
      <c r="D90" t="str">
        <f>'(IV) Visitas e Missões'!E27</f>
        <v>Diárias</v>
      </c>
      <c r="E90">
        <f>'(IV) Visitas e Missões'!F27</f>
        <v>0</v>
      </c>
      <c r="F90">
        <f>'(IV) Visitas e Missões'!G27</f>
        <v>0</v>
      </c>
      <c r="G90">
        <f>'(IV) Visitas e Missões'!H27</f>
        <v>0</v>
      </c>
      <c r="H90">
        <f>'(IV) Visitas e Missões'!I27</f>
        <v>0</v>
      </c>
      <c r="L90" t="str">
        <f t="shared" si="8"/>
        <v/>
      </c>
      <c r="M90" t="str">
        <f t="shared" si="9"/>
        <v/>
      </c>
      <c r="N90" t="str">
        <f t="shared" si="10"/>
        <v/>
      </c>
      <c r="O90" t="str">
        <f t="shared" si="11"/>
        <v/>
      </c>
      <c r="P90" t="str">
        <f t="shared" si="12"/>
        <v/>
      </c>
      <c r="Q90" t="str">
        <f t="shared" si="13"/>
        <v/>
      </c>
      <c r="R90" t="str">
        <f t="shared" si="14"/>
        <v/>
      </c>
      <c r="S90" t="str">
        <f t="shared" si="15"/>
        <v/>
      </c>
    </row>
    <row r="91" spans="1:19">
      <c r="A91" t="str">
        <f>'(V) Feiras e Eventos'!$A$8</f>
        <v>E1</v>
      </c>
      <c r="B91" t="str">
        <f>'(V) Feiras e Eventos'!$B$8</f>
        <v>Descrição da Atividade</v>
      </c>
      <c r="C91" t="str">
        <f>'(V) Feiras e Eventos'!D8</f>
        <v>5.1 Contratação de consultoria para a preparação prévia das empresas.</v>
      </c>
      <c r="D91" t="str">
        <f>'(V) Feiras e Eventos'!E8</f>
        <v>Horas de trabalho</v>
      </c>
      <c r="E91">
        <f>'(V) Feiras e Eventos'!F8</f>
        <v>0</v>
      </c>
      <c r="F91">
        <f>'(V) Feiras e Eventos'!G8</f>
        <v>0</v>
      </c>
      <c r="G91">
        <f>'(V) Feiras e Eventos'!H8</f>
        <v>0</v>
      </c>
      <c r="H91">
        <f>'(V) Feiras e Eventos'!I8</f>
        <v>0</v>
      </c>
      <c r="L91" t="str">
        <f t="shared" si="8"/>
        <v/>
      </c>
      <c r="M91" t="str">
        <f t="shared" si="9"/>
        <v/>
      </c>
      <c r="N91" t="str">
        <f t="shared" si="10"/>
        <v/>
      </c>
      <c r="O91" t="str">
        <f t="shared" si="11"/>
        <v/>
      </c>
      <c r="P91" t="str">
        <f t="shared" si="12"/>
        <v/>
      </c>
      <c r="Q91" t="str">
        <f t="shared" si="13"/>
        <v/>
      </c>
      <c r="R91" t="str">
        <f t="shared" si="14"/>
        <v/>
      </c>
      <c r="S91" t="str">
        <f t="shared" si="15"/>
        <v/>
      </c>
    </row>
    <row r="92" spans="1:19">
      <c r="A92" t="str">
        <f>'(V) Feiras e Eventos'!$A$8</f>
        <v>E1</v>
      </c>
      <c r="B92" t="str">
        <f>'(V) Feiras e Eventos'!$B$8</f>
        <v>Descrição da Atividade</v>
      </c>
      <c r="C92" t="str">
        <f>'(V) Feiras e Eventos'!D9</f>
        <v>5.2 Serviços especializados de matchmaking.</v>
      </c>
      <c r="D92" t="str">
        <f>'(V) Feiras e Eventos'!E9</f>
        <v>Horas de trabalho</v>
      </c>
      <c r="E92">
        <f>'(V) Feiras e Eventos'!F9</f>
        <v>0</v>
      </c>
      <c r="F92">
        <f>'(V) Feiras e Eventos'!G9</f>
        <v>0</v>
      </c>
      <c r="G92">
        <f>'(V) Feiras e Eventos'!H9</f>
        <v>0</v>
      </c>
      <c r="H92">
        <f>'(V) Feiras e Eventos'!I9</f>
        <v>0</v>
      </c>
      <c r="L92" t="str">
        <f t="shared" si="8"/>
        <v/>
      </c>
      <c r="M92" t="str">
        <f t="shared" si="9"/>
        <v/>
      </c>
      <c r="N92" t="str">
        <f t="shared" si="10"/>
        <v/>
      </c>
      <c r="O92" t="str">
        <f t="shared" si="11"/>
        <v/>
      </c>
      <c r="P92" t="str">
        <f t="shared" si="12"/>
        <v/>
      </c>
      <c r="Q92" t="str">
        <f t="shared" si="13"/>
        <v/>
      </c>
      <c r="R92" t="str">
        <f t="shared" si="14"/>
        <v/>
      </c>
      <c r="S92" t="str">
        <f t="shared" si="15"/>
        <v/>
      </c>
    </row>
    <row r="93" spans="1:19">
      <c r="A93" t="str">
        <f>'(V) Feiras e Eventos'!$A$8</f>
        <v>E1</v>
      </c>
      <c r="B93" t="str">
        <f>'(V) Feiras e Eventos'!$B$8</f>
        <v>Descrição da Atividade</v>
      </c>
      <c r="C93" t="str">
        <f>'(V) Feiras e Eventos'!D10</f>
        <v>5.3 Diagramação e impressão de catálogo/guia do participante.</v>
      </c>
      <c r="D93" t="str">
        <f>'(V) Feiras e Eventos'!E10</f>
        <v>Unidade</v>
      </c>
      <c r="E93">
        <f>'(V) Feiras e Eventos'!F10</f>
        <v>0</v>
      </c>
      <c r="F93">
        <f>'(V) Feiras e Eventos'!G10</f>
        <v>0</v>
      </c>
      <c r="G93">
        <f>'(V) Feiras e Eventos'!H10</f>
        <v>0</v>
      </c>
      <c r="H93">
        <f>'(V) Feiras e Eventos'!I10</f>
        <v>0</v>
      </c>
      <c r="L93" t="str">
        <f t="shared" si="8"/>
        <v/>
      </c>
      <c r="M93" t="str">
        <f t="shared" si="9"/>
        <v/>
      </c>
      <c r="N93" t="str">
        <f t="shared" si="10"/>
        <v/>
      </c>
      <c r="O93" t="str">
        <f t="shared" si="11"/>
        <v/>
      </c>
      <c r="P93" t="str">
        <f t="shared" si="12"/>
        <v/>
      </c>
      <c r="Q93" t="str">
        <f t="shared" si="13"/>
        <v/>
      </c>
      <c r="R93" t="str">
        <f t="shared" si="14"/>
        <v/>
      </c>
      <c r="S93" t="str">
        <f t="shared" si="15"/>
        <v/>
      </c>
    </row>
    <row r="94" spans="1:19">
      <c r="A94" t="str">
        <f>'(V) Feiras e Eventos'!$A$8</f>
        <v>E1</v>
      </c>
      <c r="B94" t="str">
        <f>'(V) Feiras e Eventos'!$B$8</f>
        <v>Descrição da Atividade</v>
      </c>
      <c r="C94" t="str">
        <f>'(V) Feiras e Eventos'!D11</f>
        <v>5.4 Custos relacionados à divulgação da ação (produção de material promocional, serviços gráficos de reprodução e veiculação em rádio, TV e mídias sociais).</v>
      </c>
      <c r="D94" t="str">
        <f>'(V) Feiras e Eventos'!E11</f>
        <v>Unidade</v>
      </c>
      <c r="E94">
        <f>'(V) Feiras e Eventos'!F11</f>
        <v>0</v>
      </c>
      <c r="F94">
        <f>'(V) Feiras e Eventos'!G11</f>
        <v>0</v>
      </c>
      <c r="G94">
        <f>'(V) Feiras e Eventos'!H11</f>
        <v>0</v>
      </c>
      <c r="H94">
        <f>'(V) Feiras e Eventos'!I11</f>
        <v>0</v>
      </c>
      <c r="L94" t="str">
        <f t="shared" si="8"/>
        <v/>
      </c>
      <c r="M94" t="str">
        <f t="shared" si="9"/>
        <v/>
      </c>
      <c r="N94" t="str">
        <f t="shared" si="10"/>
        <v/>
      </c>
      <c r="O94" t="str">
        <f t="shared" si="11"/>
        <v/>
      </c>
      <c r="P94" t="str">
        <f t="shared" si="12"/>
        <v/>
      </c>
      <c r="Q94" t="str">
        <f t="shared" si="13"/>
        <v/>
      </c>
      <c r="R94" t="str">
        <f t="shared" si="14"/>
        <v/>
      </c>
      <c r="S94" t="str">
        <f t="shared" si="15"/>
        <v/>
      </c>
    </row>
    <row r="95" spans="1:19">
      <c r="A95" t="str">
        <f>'(V) Feiras e Eventos'!$A$8</f>
        <v>E1</v>
      </c>
      <c r="B95" t="str">
        <f>'(V) Feiras e Eventos'!$B$8</f>
        <v>Descrição da Atividade</v>
      </c>
      <c r="C95" t="str">
        <f>'(V) Feiras e Eventos'!D12</f>
        <v>5.5 Custos de deslocamento para corpo técnico e empresários participantes (custo de combustível, locação de veículos, passagens áreas ou rodoviárias, táxis ou transportes alternativos).</v>
      </c>
      <c r="D95" t="str">
        <f>'(V) Feiras e Eventos'!E12</f>
        <v>Unidade</v>
      </c>
      <c r="E95">
        <f>'(V) Feiras e Eventos'!F12</f>
        <v>0</v>
      </c>
      <c r="F95">
        <f>'(V) Feiras e Eventos'!G12</f>
        <v>0</v>
      </c>
      <c r="G95">
        <f>'(V) Feiras e Eventos'!H12</f>
        <v>0</v>
      </c>
      <c r="H95">
        <f>'(V) Feiras e Eventos'!I12</f>
        <v>0</v>
      </c>
      <c r="L95" t="str">
        <f t="shared" si="8"/>
        <v/>
      </c>
      <c r="M95" t="str">
        <f t="shared" si="9"/>
        <v/>
      </c>
      <c r="N95" t="str">
        <f t="shared" si="10"/>
        <v/>
      </c>
      <c r="O95" t="str">
        <f t="shared" si="11"/>
        <v/>
      </c>
      <c r="P95" t="str">
        <f t="shared" si="12"/>
        <v/>
      </c>
      <c r="Q95" t="str">
        <f t="shared" si="13"/>
        <v/>
      </c>
      <c r="R95" t="str">
        <f t="shared" si="14"/>
        <v/>
      </c>
      <c r="S95" t="str">
        <f t="shared" si="15"/>
        <v/>
      </c>
    </row>
    <row r="96" spans="1:19">
      <c r="A96" t="str">
        <f>'(V) Feiras e Eventos'!$A$8</f>
        <v>E1</v>
      </c>
      <c r="B96" t="str">
        <f>'(V) Feiras e Eventos'!$B$8</f>
        <v>Descrição da Atividade</v>
      </c>
      <c r="C96" t="str">
        <f>'(V) Feiras e Eventos'!D13</f>
        <v>5.6 Hospedagem e ajuda de custo para corpo técnico.</v>
      </c>
      <c r="D96" t="str">
        <f>'(V) Feiras e Eventos'!E13</f>
        <v>Diárias</v>
      </c>
      <c r="E96">
        <f>'(V) Feiras e Eventos'!F13</f>
        <v>0</v>
      </c>
      <c r="F96">
        <f>'(V) Feiras e Eventos'!G13</f>
        <v>0</v>
      </c>
      <c r="G96">
        <f>'(V) Feiras e Eventos'!H13</f>
        <v>0</v>
      </c>
      <c r="H96">
        <f>'(V) Feiras e Eventos'!I13</f>
        <v>0</v>
      </c>
      <c r="L96" t="str">
        <f t="shared" si="8"/>
        <v/>
      </c>
      <c r="M96" t="str">
        <f t="shared" si="9"/>
        <v/>
      </c>
      <c r="N96" t="str">
        <f t="shared" si="10"/>
        <v/>
      </c>
      <c r="O96" t="str">
        <f t="shared" si="11"/>
        <v/>
      </c>
      <c r="P96" t="str">
        <f t="shared" si="12"/>
        <v/>
      </c>
      <c r="Q96" t="str">
        <f t="shared" si="13"/>
        <v/>
      </c>
      <c r="R96" t="str">
        <f t="shared" si="14"/>
        <v/>
      </c>
      <c r="S96" t="str">
        <f t="shared" si="15"/>
        <v/>
      </c>
    </row>
    <row r="97" spans="1:19">
      <c r="A97" t="str">
        <f>'(V) Feiras e Eventos'!$A$8</f>
        <v>E1</v>
      </c>
      <c r="B97" t="str">
        <f>'(V) Feiras e Eventos'!$B$8</f>
        <v>Descrição da Atividade</v>
      </c>
      <c r="C97" t="str">
        <f>'(V) Feiras e Eventos'!D14</f>
        <v>5.7 Entradas/ingressos para feiras, eventos ou encontros de negócios.</v>
      </c>
      <c r="D97" t="str">
        <f>'(V) Feiras e Eventos'!E14</f>
        <v>Horas de trabalho</v>
      </c>
      <c r="E97">
        <f>'(V) Feiras e Eventos'!F14</f>
        <v>0</v>
      </c>
      <c r="F97">
        <f>'(V) Feiras e Eventos'!G14</f>
        <v>0</v>
      </c>
      <c r="G97">
        <f>'(V) Feiras e Eventos'!H14</f>
        <v>0</v>
      </c>
      <c r="H97">
        <f>'(V) Feiras e Eventos'!I14</f>
        <v>0</v>
      </c>
      <c r="L97" t="str">
        <f t="shared" si="8"/>
        <v/>
      </c>
      <c r="M97" t="str">
        <f t="shared" si="9"/>
        <v/>
      </c>
      <c r="N97" t="str">
        <f t="shared" si="10"/>
        <v/>
      </c>
      <c r="O97" t="str">
        <f t="shared" si="11"/>
        <v/>
      </c>
      <c r="P97" t="str">
        <f t="shared" si="12"/>
        <v/>
      </c>
      <c r="Q97" t="str">
        <f t="shared" si="13"/>
        <v/>
      </c>
      <c r="R97" t="str">
        <f t="shared" si="14"/>
        <v/>
      </c>
      <c r="S97" t="str">
        <f t="shared" si="15"/>
        <v/>
      </c>
    </row>
    <row r="98" spans="1:19">
      <c r="A98" t="str">
        <f>'(V) Feiras e Eventos'!$A$8</f>
        <v>E1</v>
      </c>
      <c r="B98" t="str">
        <f>'(V) Feiras e Eventos'!$B$8</f>
        <v>Descrição da Atividade</v>
      </c>
      <c r="C98" t="str">
        <f>'(V) Feiras e Eventos'!D15</f>
        <v>5.8 Locação de espaço em feira ou evento (estande).</v>
      </c>
      <c r="D98" t="str">
        <f>'(V) Feiras e Eventos'!E15</f>
        <v>Diárias</v>
      </c>
      <c r="E98">
        <f>'(V) Feiras e Eventos'!F15</f>
        <v>0</v>
      </c>
      <c r="F98">
        <f>'(V) Feiras e Eventos'!G15</f>
        <v>0</v>
      </c>
      <c r="G98">
        <f>'(V) Feiras e Eventos'!H15</f>
        <v>0</v>
      </c>
      <c r="H98">
        <f>'(V) Feiras e Eventos'!I15</f>
        <v>0</v>
      </c>
      <c r="L98" t="str">
        <f t="shared" si="8"/>
        <v/>
      </c>
      <c r="M98" t="str">
        <f t="shared" si="9"/>
        <v/>
      </c>
      <c r="N98" t="str">
        <f t="shared" si="10"/>
        <v/>
      </c>
      <c r="O98" t="str">
        <f t="shared" si="11"/>
        <v/>
      </c>
      <c r="P98" t="str">
        <f t="shared" si="12"/>
        <v/>
      </c>
      <c r="Q98" t="str">
        <f t="shared" si="13"/>
        <v/>
      </c>
      <c r="R98" t="str">
        <f t="shared" si="14"/>
        <v/>
      </c>
      <c r="S98" t="str">
        <f t="shared" si="15"/>
        <v/>
      </c>
    </row>
    <row r="99" spans="1:19">
      <c r="A99" t="str">
        <f>'(V) Feiras e Eventos'!$A$8</f>
        <v>E1</v>
      </c>
      <c r="B99" t="str">
        <f>'(V) Feiras e Eventos'!$B$8</f>
        <v>Descrição da Atividade</v>
      </c>
      <c r="C99" t="str">
        <f>'(V) Feiras e Eventos'!D16</f>
        <v>5.9 Locação de espaço para realização da feira, evento ou encontro de negócio.</v>
      </c>
      <c r="D99" t="str">
        <f>'(V) Feiras e Eventos'!E16</f>
        <v>Unidade</v>
      </c>
      <c r="E99">
        <f>'(V) Feiras e Eventos'!F16</f>
        <v>0</v>
      </c>
      <c r="F99">
        <f>'(V) Feiras e Eventos'!G16</f>
        <v>0</v>
      </c>
      <c r="G99">
        <f>'(V) Feiras e Eventos'!H16</f>
        <v>0</v>
      </c>
      <c r="H99">
        <f>'(V) Feiras e Eventos'!I16</f>
        <v>0</v>
      </c>
      <c r="L99" t="str">
        <f t="shared" si="8"/>
        <v/>
      </c>
      <c r="M99" t="str">
        <f t="shared" si="9"/>
        <v/>
      </c>
      <c r="N99" t="str">
        <f t="shared" si="10"/>
        <v/>
      </c>
      <c r="O99" t="str">
        <f t="shared" si="11"/>
        <v/>
      </c>
      <c r="P99" t="str">
        <f t="shared" si="12"/>
        <v/>
      </c>
      <c r="Q99" t="str">
        <f t="shared" si="13"/>
        <v/>
      </c>
      <c r="R99" t="str">
        <f t="shared" si="14"/>
        <v/>
      </c>
      <c r="S99" t="str">
        <f t="shared" si="15"/>
        <v/>
      </c>
    </row>
    <row r="100" spans="1:19">
      <c r="A100" t="str">
        <f>'(V) Feiras e Eventos'!$A$8</f>
        <v>E1</v>
      </c>
      <c r="B100" t="str">
        <f>'(V) Feiras e Eventos'!$B$8</f>
        <v>Descrição da Atividade</v>
      </c>
      <c r="C100" t="str">
        <f>'(V) Feiras e Eventos'!D17</f>
        <v>5.10 Contratação de serviços necessários à realização de feiras, eventos ou encontros de negócios (seguranças, recepcionistas, socorristas etc.).</v>
      </c>
      <c r="D100" t="str">
        <f>'(V) Feiras e Eventos'!E17</f>
        <v>Unidade</v>
      </c>
      <c r="E100">
        <f>'(V) Feiras e Eventos'!F17</f>
        <v>0</v>
      </c>
      <c r="F100">
        <f>'(V) Feiras e Eventos'!G17</f>
        <v>0</v>
      </c>
      <c r="G100">
        <f>'(V) Feiras e Eventos'!H17</f>
        <v>0</v>
      </c>
      <c r="H100">
        <f>'(V) Feiras e Eventos'!I17</f>
        <v>0</v>
      </c>
      <c r="L100" t="str">
        <f t="shared" si="8"/>
        <v/>
      </c>
      <c r="M100" t="str">
        <f t="shared" si="9"/>
        <v/>
      </c>
      <c r="N100" t="str">
        <f t="shared" si="10"/>
        <v/>
      </c>
      <c r="O100" t="str">
        <f t="shared" si="11"/>
        <v/>
      </c>
      <c r="P100" t="str">
        <f t="shared" si="12"/>
        <v/>
      </c>
      <c r="Q100" t="str">
        <f t="shared" si="13"/>
        <v/>
      </c>
      <c r="R100" t="str">
        <f t="shared" si="14"/>
        <v/>
      </c>
      <c r="S100" t="str">
        <f t="shared" si="15"/>
        <v/>
      </c>
    </row>
    <row r="101" spans="1:19">
      <c r="A101" t="str">
        <f>'(V) Feiras e Eventos'!$A$8</f>
        <v>E1</v>
      </c>
      <c r="B101" t="str">
        <f>'(V) Feiras e Eventos'!$B$8</f>
        <v>Descrição da Atividade</v>
      </c>
      <c r="C101" t="str">
        <f>'(V) Feiras e Eventos'!D18</f>
        <v>5.11 Coffee Break/Catering.</v>
      </c>
      <c r="D101" t="str">
        <f>'(V) Feiras e Eventos'!E18</f>
        <v>Unidade</v>
      </c>
      <c r="E101">
        <f>'(V) Feiras e Eventos'!F18</f>
        <v>0</v>
      </c>
      <c r="F101">
        <f>'(V) Feiras e Eventos'!G18</f>
        <v>0</v>
      </c>
      <c r="G101">
        <f>'(V) Feiras e Eventos'!H18</f>
        <v>0</v>
      </c>
      <c r="H101">
        <f>'(V) Feiras e Eventos'!I18</f>
        <v>0</v>
      </c>
      <c r="L101" t="str">
        <f t="shared" si="8"/>
        <v/>
      </c>
      <c r="M101" t="str">
        <f t="shared" si="9"/>
        <v/>
      </c>
      <c r="N101" t="str">
        <f t="shared" si="10"/>
        <v/>
      </c>
      <c r="O101" t="str">
        <f t="shared" si="11"/>
        <v/>
      </c>
      <c r="P101" t="str">
        <f t="shared" si="12"/>
        <v/>
      </c>
      <c r="Q101" t="str">
        <f t="shared" si="13"/>
        <v/>
      </c>
      <c r="R101" t="str">
        <f t="shared" si="14"/>
        <v/>
      </c>
      <c r="S101" t="str">
        <f t="shared" si="15"/>
        <v/>
      </c>
    </row>
    <row r="102" spans="1:19">
      <c r="A102" t="str">
        <f>'(V) Feiras e Eventos'!$A$8</f>
        <v>E1</v>
      </c>
      <c r="B102" t="str">
        <f>'(V) Feiras e Eventos'!$B$8</f>
        <v>Descrição da Atividade</v>
      </c>
      <c r="C102" t="str">
        <f>'(V) Feiras e Eventos'!D19</f>
        <v>5.12 Locação de equipamentos audiovisuais.</v>
      </c>
      <c r="D102" t="str">
        <f>'(V) Feiras e Eventos'!E19</f>
        <v>Unidade</v>
      </c>
      <c r="E102">
        <f>'(V) Feiras e Eventos'!F19</f>
        <v>0</v>
      </c>
      <c r="F102">
        <f>'(V) Feiras e Eventos'!G19</f>
        <v>0</v>
      </c>
      <c r="G102">
        <f>'(V) Feiras e Eventos'!H19</f>
        <v>0</v>
      </c>
      <c r="H102">
        <f>'(V) Feiras e Eventos'!I19</f>
        <v>0</v>
      </c>
      <c r="L102" t="str">
        <f t="shared" si="8"/>
        <v/>
      </c>
      <c r="M102" t="str">
        <f t="shared" si="9"/>
        <v/>
      </c>
      <c r="N102" t="str">
        <f t="shared" si="10"/>
        <v/>
      </c>
      <c r="O102" t="str">
        <f t="shared" si="11"/>
        <v/>
      </c>
      <c r="P102" t="str">
        <f t="shared" si="12"/>
        <v/>
      </c>
      <c r="Q102" t="str">
        <f t="shared" si="13"/>
        <v/>
      </c>
      <c r="R102" t="str">
        <f t="shared" si="14"/>
        <v/>
      </c>
      <c r="S102" t="str">
        <f t="shared" si="15"/>
        <v/>
      </c>
    </row>
    <row r="103" spans="1:19">
      <c r="A103" t="str">
        <f>'(V) Feiras e Eventos'!$A$20</f>
        <v>E2</v>
      </c>
      <c r="B103" t="str">
        <f>'(V) Feiras e Eventos'!$B$20</f>
        <v>Descrição da Atividade</v>
      </c>
      <c r="C103" t="str">
        <f>'(V) Feiras e Eventos'!D20</f>
        <v>5.1 Contratação de consultoria para a preparação prévia das empresas.</v>
      </c>
      <c r="D103" t="str">
        <f>'(V) Feiras e Eventos'!E20</f>
        <v>Horas de trabalho</v>
      </c>
      <c r="E103">
        <f>'(V) Feiras e Eventos'!F20</f>
        <v>0</v>
      </c>
      <c r="F103">
        <f>'(V) Feiras e Eventos'!G20</f>
        <v>0</v>
      </c>
      <c r="G103">
        <f>'(V) Feiras e Eventos'!H20</f>
        <v>0</v>
      </c>
      <c r="H103">
        <f>'(V) Feiras e Eventos'!I20</f>
        <v>0</v>
      </c>
      <c r="L103" t="str">
        <f t="shared" si="8"/>
        <v/>
      </c>
      <c r="M103" t="str">
        <f t="shared" si="9"/>
        <v/>
      </c>
      <c r="N103" t="str">
        <f t="shared" si="10"/>
        <v/>
      </c>
      <c r="O103" t="str">
        <f t="shared" si="11"/>
        <v/>
      </c>
      <c r="P103" t="str">
        <f t="shared" si="12"/>
        <v/>
      </c>
      <c r="Q103" t="str">
        <f t="shared" si="13"/>
        <v/>
      </c>
      <c r="R103" t="str">
        <f t="shared" si="14"/>
        <v/>
      </c>
      <c r="S103" t="str">
        <f t="shared" si="15"/>
        <v/>
      </c>
    </row>
    <row r="104" spans="1:19">
      <c r="A104" t="str">
        <f>'(V) Feiras e Eventos'!$A$20</f>
        <v>E2</v>
      </c>
      <c r="B104" t="str">
        <f>'(V) Feiras e Eventos'!$B$20</f>
        <v>Descrição da Atividade</v>
      </c>
      <c r="C104" t="str">
        <f>'(V) Feiras e Eventos'!D21</f>
        <v>5.2 Serviços especializados de matchmaking.</v>
      </c>
      <c r="D104" t="str">
        <f>'(V) Feiras e Eventos'!E21</f>
        <v>Horas de trabalho</v>
      </c>
      <c r="E104">
        <f>'(V) Feiras e Eventos'!F21</f>
        <v>0</v>
      </c>
      <c r="F104">
        <f>'(V) Feiras e Eventos'!G21</f>
        <v>0</v>
      </c>
      <c r="G104">
        <f>'(V) Feiras e Eventos'!H21</f>
        <v>0</v>
      </c>
      <c r="H104">
        <f>'(V) Feiras e Eventos'!I21</f>
        <v>0</v>
      </c>
      <c r="L104" t="str">
        <f t="shared" si="8"/>
        <v/>
      </c>
      <c r="M104" t="str">
        <f t="shared" si="9"/>
        <v/>
      </c>
      <c r="N104" t="str">
        <f t="shared" si="10"/>
        <v/>
      </c>
      <c r="O104" t="str">
        <f t="shared" si="11"/>
        <v/>
      </c>
      <c r="P104" t="str">
        <f t="shared" si="12"/>
        <v/>
      </c>
      <c r="Q104" t="str">
        <f t="shared" si="13"/>
        <v/>
      </c>
      <c r="R104" t="str">
        <f t="shared" si="14"/>
        <v/>
      </c>
      <c r="S104" t="str">
        <f t="shared" si="15"/>
        <v/>
      </c>
    </row>
    <row r="105" spans="1:19">
      <c r="A105" t="str">
        <f>'(V) Feiras e Eventos'!$A$20</f>
        <v>E2</v>
      </c>
      <c r="B105" t="str">
        <f>'(V) Feiras e Eventos'!$B$20</f>
        <v>Descrição da Atividade</v>
      </c>
      <c r="C105" t="str">
        <f>'(V) Feiras e Eventos'!D22</f>
        <v>5.3 Diagramação e impressão de catálogo/guia do participante.</v>
      </c>
      <c r="D105" t="str">
        <f>'(V) Feiras e Eventos'!E22</f>
        <v>Unidade</v>
      </c>
      <c r="E105">
        <f>'(V) Feiras e Eventos'!F22</f>
        <v>0</v>
      </c>
      <c r="F105">
        <f>'(V) Feiras e Eventos'!G22</f>
        <v>0</v>
      </c>
      <c r="G105">
        <f>'(V) Feiras e Eventos'!H22</f>
        <v>0</v>
      </c>
      <c r="H105">
        <f>'(V) Feiras e Eventos'!I22</f>
        <v>0</v>
      </c>
      <c r="L105" t="str">
        <f t="shared" si="8"/>
        <v/>
      </c>
      <c r="M105" t="str">
        <f t="shared" si="9"/>
        <v/>
      </c>
      <c r="N105" t="str">
        <f t="shared" si="10"/>
        <v/>
      </c>
      <c r="O105" t="str">
        <f t="shared" si="11"/>
        <v/>
      </c>
      <c r="P105" t="str">
        <f t="shared" si="12"/>
        <v/>
      </c>
      <c r="Q105" t="str">
        <f t="shared" si="13"/>
        <v/>
      </c>
      <c r="R105" t="str">
        <f t="shared" si="14"/>
        <v/>
      </c>
      <c r="S105" t="str">
        <f t="shared" si="15"/>
        <v/>
      </c>
    </row>
    <row r="106" spans="1:19">
      <c r="A106" t="str">
        <f>'(V) Feiras e Eventos'!$A$20</f>
        <v>E2</v>
      </c>
      <c r="B106" t="str">
        <f>'(V) Feiras e Eventos'!$B$20</f>
        <v>Descrição da Atividade</v>
      </c>
      <c r="C106" t="str">
        <f>'(V) Feiras e Eventos'!D23</f>
        <v>5.4 Custos relacionados à divulgação da ação (produção de material promocional, serviços gráficos de reprodução e veiculação em rádio, TV e mídias sociais).</v>
      </c>
      <c r="D106" t="str">
        <f>'(V) Feiras e Eventos'!E23</f>
        <v>Unidade</v>
      </c>
      <c r="E106">
        <f>'(V) Feiras e Eventos'!F23</f>
        <v>0</v>
      </c>
      <c r="F106">
        <f>'(V) Feiras e Eventos'!G23</f>
        <v>0</v>
      </c>
      <c r="G106">
        <f>'(V) Feiras e Eventos'!H23</f>
        <v>0</v>
      </c>
      <c r="H106">
        <f>'(V) Feiras e Eventos'!I23</f>
        <v>0</v>
      </c>
      <c r="L106" t="str">
        <f t="shared" si="8"/>
        <v/>
      </c>
      <c r="M106" t="str">
        <f t="shared" si="9"/>
        <v/>
      </c>
      <c r="N106" t="str">
        <f t="shared" si="10"/>
        <v/>
      </c>
      <c r="O106" t="str">
        <f t="shared" si="11"/>
        <v/>
      </c>
      <c r="P106" t="str">
        <f t="shared" si="12"/>
        <v/>
      </c>
      <c r="Q106" t="str">
        <f t="shared" si="13"/>
        <v/>
      </c>
      <c r="R106" t="str">
        <f t="shared" si="14"/>
        <v/>
      </c>
      <c r="S106" t="str">
        <f t="shared" si="15"/>
        <v/>
      </c>
    </row>
    <row r="107" spans="1:19">
      <c r="A107" t="str">
        <f>'(V) Feiras e Eventos'!$A$20</f>
        <v>E2</v>
      </c>
      <c r="B107" t="str">
        <f>'(V) Feiras e Eventos'!$B$20</f>
        <v>Descrição da Atividade</v>
      </c>
      <c r="C107" t="str">
        <f>'(V) Feiras e Eventos'!D24</f>
        <v>5.5 Custos de deslocamento para corpo técnico e empresários participantes (custo de combustível, locação de veículos, passagens áreas ou rodoviárias, táxis ou transportes alternativos).</v>
      </c>
      <c r="D107" t="str">
        <f>'(V) Feiras e Eventos'!E24</f>
        <v>Unidade</v>
      </c>
      <c r="E107">
        <f>'(V) Feiras e Eventos'!F24</f>
        <v>0</v>
      </c>
      <c r="F107">
        <f>'(V) Feiras e Eventos'!G24</f>
        <v>0</v>
      </c>
      <c r="G107">
        <f>'(V) Feiras e Eventos'!H24</f>
        <v>0</v>
      </c>
      <c r="H107">
        <f>'(V) Feiras e Eventos'!I24</f>
        <v>0</v>
      </c>
      <c r="L107" t="str">
        <f t="shared" si="8"/>
        <v/>
      </c>
      <c r="M107" t="str">
        <f t="shared" si="9"/>
        <v/>
      </c>
      <c r="N107" t="str">
        <f t="shared" si="10"/>
        <v/>
      </c>
      <c r="O107" t="str">
        <f t="shared" si="11"/>
        <v/>
      </c>
      <c r="P107" t="str">
        <f t="shared" si="12"/>
        <v/>
      </c>
      <c r="Q107" t="str">
        <f t="shared" si="13"/>
        <v/>
      </c>
      <c r="R107" t="str">
        <f t="shared" si="14"/>
        <v/>
      </c>
      <c r="S107" t="str">
        <f t="shared" si="15"/>
        <v/>
      </c>
    </row>
    <row r="108" spans="1:19">
      <c r="A108" t="str">
        <f>'(V) Feiras e Eventos'!$A$20</f>
        <v>E2</v>
      </c>
      <c r="B108" t="str">
        <f>'(V) Feiras e Eventos'!$B$20</f>
        <v>Descrição da Atividade</v>
      </c>
      <c r="C108" t="str">
        <f>'(V) Feiras e Eventos'!D25</f>
        <v>5.6 Hospedagem e ajuda de custo para corpo técnico.</v>
      </c>
      <c r="D108" t="str">
        <f>'(V) Feiras e Eventos'!E25</f>
        <v>Diárias</v>
      </c>
      <c r="E108">
        <f>'(V) Feiras e Eventos'!F25</f>
        <v>0</v>
      </c>
      <c r="F108">
        <f>'(V) Feiras e Eventos'!G25</f>
        <v>0</v>
      </c>
      <c r="G108">
        <f>'(V) Feiras e Eventos'!H25</f>
        <v>0</v>
      </c>
      <c r="H108">
        <f>'(V) Feiras e Eventos'!I25</f>
        <v>0</v>
      </c>
      <c r="L108" t="str">
        <f t="shared" si="8"/>
        <v/>
      </c>
      <c r="M108" t="str">
        <f t="shared" si="9"/>
        <v/>
      </c>
      <c r="N108" t="str">
        <f t="shared" si="10"/>
        <v/>
      </c>
      <c r="O108" t="str">
        <f t="shared" si="11"/>
        <v/>
      </c>
      <c r="P108" t="str">
        <f t="shared" si="12"/>
        <v/>
      </c>
      <c r="Q108" t="str">
        <f t="shared" si="13"/>
        <v/>
      </c>
      <c r="R108" t="str">
        <f t="shared" si="14"/>
        <v/>
      </c>
      <c r="S108" t="str">
        <f t="shared" si="15"/>
        <v/>
      </c>
    </row>
    <row r="109" spans="1:19">
      <c r="A109" t="str">
        <f>'(V) Feiras e Eventos'!$A$20</f>
        <v>E2</v>
      </c>
      <c r="B109" t="str">
        <f>'(V) Feiras e Eventos'!$B$20</f>
        <v>Descrição da Atividade</v>
      </c>
      <c r="C109" t="str">
        <f>'(V) Feiras e Eventos'!D26</f>
        <v>5.7 Entradas/ingressos para feiras, eventos ou encontros de negócios.</v>
      </c>
      <c r="D109" t="str">
        <f>'(V) Feiras e Eventos'!E26</f>
        <v>Horas de trabalho</v>
      </c>
      <c r="E109">
        <f>'(V) Feiras e Eventos'!F26</f>
        <v>0</v>
      </c>
      <c r="F109">
        <f>'(V) Feiras e Eventos'!G26</f>
        <v>0</v>
      </c>
      <c r="G109">
        <f>'(V) Feiras e Eventos'!H26</f>
        <v>0</v>
      </c>
      <c r="H109">
        <f>'(V) Feiras e Eventos'!I26</f>
        <v>0</v>
      </c>
      <c r="L109" t="str">
        <f t="shared" si="8"/>
        <v/>
      </c>
      <c r="M109" t="str">
        <f t="shared" si="9"/>
        <v/>
      </c>
      <c r="N109" t="str">
        <f t="shared" si="10"/>
        <v/>
      </c>
      <c r="O109" t="str">
        <f t="shared" si="11"/>
        <v/>
      </c>
      <c r="P109" t="str">
        <f t="shared" si="12"/>
        <v/>
      </c>
      <c r="Q109" t="str">
        <f t="shared" si="13"/>
        <v/>
      </c>
      <c r="R109" t="str">
        <f t="shared" si="14"/>
        <v/>
      </c>
      <c r="S109" t="str">
        <f t="shared" si="15"/>
        <v/>
      </c>
    </row>
    <row r="110" spans="1:19">
      <c r="A110" t="str">
        <f>'(V) Feiras e Eventos'!$A$20</f>
        <v>E2</v>
      </c>
      <c r="B110" t="str">
        <f>'(V) Feiras e Eventos'!$B$20</f>
        <v>Descrição da Atividade</v>
      </c>
      <c r="C110" t="str">
        <f>'(V) Feiras e Eventos'!D27</f>
        <v>5.8 Locação de espaço em feira ou evento (estande).</v>
      </c>
      <c r="D110" t="str">
        <f>'(V) Feiras e Eventos'!E27</f>
        <v>Diárias</v>
      </c>
      <c r="E110">
        <f>'(V) Feiras e Eventos'!F27</f>
        <v>0</v>
      </c>
      <c r="F110">
        <f>'(V) Feiras e Eventos'!G27</f>
        <v>0</v>
      </c>
      <c r="G110">
        <f>'(V) Feiras e Eventos'!H27</f>
        <v>0</v>
      </c>
      <c r="H110">
        <f>'(V) Feiras e Eventos'!I27</f>
        <v>0</v>
      </c>
      <c r="L110" t="str">
        <f t="shared" si="8"/>
        <v/>
      </c>
      <c r="M110" t="str">
        <f t="shared" si="9"/>
        <v/>
      </c>
      <c r="N110" t="str">
        <f t="shared" si="10"/>
        <v/>
      </c>
      <c r="O110" t="str">
        <f t="shared" si="11"/>
        <v/>
      </c>
      <c r="P110" t="str">
        <f t="shared" si="12"/>
        <v/>
      </c>
      <c r="Q110" t="str">
        <f t="shared" si="13"/>
        <v/>
      </c>
      <c r="R110" t="str">
        <f t="shared" si="14"/>
        <v/>
      </c>
      <c r="S110" t="str">
        <f t="shared" si="15"/>
        <v/>
      </c>
    </row>
    <row r="111" spans="1:19">
      <c r="A111" t="str">
        <f>'(V) Feiras e Eventos'!$A$20</f>
        <v>E2</v>
      </c>
      <c r="B111" t="str">
        <f>'(V) Feiras e Eventos'!$B$20</f>
        <v>Descrição da Atividade</v>
      </c>
      <c r="C111" t="str">
        <f>'(V) Feiras e Eventos'!D28</f>
        <v>5.9 Locação de espaço para realização da feira, evento ou encontro de negócio.</v>
      </c>
      <c r="D111" t="str">
        <f>'(V) Feiras e Eventos'!E28</f>
        <v>Unidade</v>
      </c>
      <c r="E111">
        <f>'(V) Feiras e Eventos'!F28</f>
        <v>0</v>
      </c>
      <c r="F111">
        <f>'(V) Feiras e Eventos'!G28</f>
        <v>0</v>
      </c>
      <c r="G111">
        <f>'(V) Feiras e Eventos'!H28</f>
        <v>0</v>
      </c>
      <c r="H111">
        <f>'(V) Feiras e Eventos'!I28</f>
        <v>0</v>
      </c>
      <c r="L111" t="str">
        <f t="shared" si="8"/>
        <v/>
      </c>
      <c r="M111" t="str">
        <f t="shared" si="9"/>
        <v/>
      </c>
      <c r="N111" t="str">
        <f t="shared" si="10"/>
        <v/>
      </c>
      <c r="O111" t="str">
        <f t="shared" si="11"/>
        <v/>
      </c>
      <c r="P111" t="str">
        <f t="shared" si="12"/>
        <v/>
      </c>
      <c r="Q111" t="str">
        <f t="shared" si="13"/>
        <v/>
      </c>
      <c r="R111" t="str">
        <f t="shared" si="14"/>
        <v/>
      </c>
      <c r="S111" t="str">
        <f t="shared" si="15"/>
        <v/>
      </c>
    </row>
    <row r="112" spans="1:19">
      <c r="A112" t="str">
        <f>'(V) Feiras e Eventos'!$A$20</f>
        <v>E2</v>
      </c>
      <c r="B112" t="str">
        <f>'(V) Feiras e Eventos'!$B$20</f>
        <v>Descrição da Atividade</v>
      </c>
      <c r="C112" t="str">
        <f>'(V) Feiras e Eventos'!D29</f>
        <v>5.10 Contratação de serviços necessários à realização de feiras, eventos ou encontros de negócios (seguranças, recepcionistas, socorristas etc.).</v>
      </c>
      <c r="D112" t="str">
        <f>'(V) Feiras e Eventos'!E29</f>
        <v>Unidade</v>
      </c>
      <c r="E112">
        <f>'(V) Feiras e Eventos'!F29</f>
        <v>0</v>
      </c>
      <c r="F112">
        <f>'(V) Feiras e Eventos'!G29</f>
        <v>0</v>
      </c>
      <c r="G112">
        <f>'(V) Feiras e Eventos'!H29</f>
        <v>0</v>
      </c>
      <c r="H112">
        <f>'(V) Feiras e Eventos'!I29</f>
        <v>0</v>
      </c>
      <c r="L112" t="str">
        <f t="shared" si="8"/>
        <v/>
      </c>
      <c r="M112" t="str">
        <f t="shared" si="9"/>
        <v/>
      </c>
      <c r="N112" t="str">
        <f t="shared" si="10"/>
        <v/>
      </c>
      <c r="O112" t="str">
        <f t="shared" si="11"/>
        <v/>
      </c>
      <c r="P112" t="str">
        <f t="shared" si="12"/>
        <v/>
      </c>
      <c r="Q112" t="str">
        <f t="shared" si="13"/>
        <v/>
      </c>
      <c r="R112" t="str">
        <f t="shared" si="14"/>
        <v/>
      </c>
      <c r="S112" t="str">
        <f t="shared" si="15"/>
        <v/>
      </c>
    </row>
    <row r="113" spans="1:19">
      <c r="A113" t="str">
        <f>'(V) Feiras e Eventos'!$A$20</f>
        <v>E2</v>
      </c>
      <c r="B113" t="str">
        <f>'(V) Feiras e Eventos'!$B$20</f>
        <v>Descrição da Atividade</v>
      </c>
      <c r="C113" t="str">
        <f>'(V) Feiras e Eventos'!D30</f>
        <v>5.11 Coffee Break/Catering.</v>
      </c>
      <c r="D113" t="str">
        <f>'(V) Feiras e Eventos'!E30</f>
        <v>Unidade</v>
      </c>
      <c r="E113">
        <f>'(V) Feiras e Eventos'!F30</f>
        <v>0</v>
      </c>
      <c r="F113">
        <f>'(V) Feiras e Eventos'!G30</f>
        <v>0</v>
      </c>
      <c r="G113">
        <f>'(V) Feiras e Eventos'!H30</f>
        <v>0</v>
      </c>
      <c r="H113">
        <f>'(V) Feiras e Eventos'!I30</f>
        <v>0</v>
      </c>
      <c r="L113" t="str">
        <f t="shared" ref="L113:L143" si="16">IF($B113&lt;&gt;"Descrição da atividade",A113,"")</f>
        <v/>
      </c>
      <c r="M113" t="str">
        <f t="shared" ref="M113:M143" si="17">IF($B113&lt;&gt;"Descrição da atividade",B113,"")</f>
        <v/>
      </c>
      <c r="N113" t="str">
        <f t="shared" ref="N113:N143" si="18">IF($B113&lt;&gt;"Descrição da atividade",C113,"")</f>
        <v/>
      </c>
      <c r="O113" t="str">
        <f t="shared" ref="O113:O143" si="19">IF($B113&lt;&gt;"Descrição da atividade",D113,"")</f>
        <v/>
      </c>
      <c r="P113" t="str">
        <f t="shared" ref="P113:P143" si="20">IF($B113&lt;&gt;"Descrição da atividade",E113,"")</f>
        <v/>
      </c>
      <c r="Q113" t="str">
        <f t="shared" ref="Q113:Q143" si="21">IF($B113&lt;&gt;"Descrição da atividade",F113,"")</f>
        <v/>
      </c>
      <c r="R113" t="str">
        <f t="shared" ref="R113:R143" si="22">IF($B113&lt;&gt;"Descrição da atividade",G113,"")</f>
        <v/>
      </c>
      <c r="S113" t="str">
        <f t="shared" ref="S113:S143" si="23">IF($B113&lt;&gt;"Descrição da atividade",H113,"")</f>
        <v/>
      </c>
    </row>
    <row r="114" spans="1:19">
      <c r="A114" t="str">
        <f>'(V) Feiras e Eventos'!$A$20</f>
        <v>E2</v>
      </c>
      <c r="B114" t="str">
        <f>'(V) Feiras e Eventos'!$B$20</f>
        <v>Descrição da Atividade</v>
      </c>
      <c r="C114" t="str">
        <f>'(V) Feiras e Eventos'!D31</f>
        <v>5.12 Locação de equipamentos audiovisuais.</v>
      </c>
      <c r="D114" t="str">
        <f>'(V) Feiras e Eventos'!E31</f>
        <v>Unidade</v>
      </c>
      <c r="E114">
        <f>'(V) Feiras e Eventos'!F31</f>
        <v>0</v>
      </c>
      <c r="F114">
        <f>'(V) Feiras e Eventos'!G31</f>
        <v>0</v>
      </c>
      <c r="G114">
        <f>'(V) Feiras e Eventos'!H31</f>
        <v>0</v>
      </c>
      <c r="H114">
        <f>'(V) Feiras e Eventos'!I31</f>
        <v>0</v>
      </c>
      <c r="L114" t="str">
        <f t="shared" si="16"/>
        <v/>
      </c>
      <c r="M114" t="str">
        <f t="shared" si="17"/>
        <v/>
      </c>
      <c r="N114" t="str">
        <f t="shared" si="18"/>
        <v/>
      </c>
      <c r="O114" t="str">
        <f t="shared" si="19"/>
        <v/>
      </c>
      <c r="P114" t="str">
        <f t="shared" si="20"/>
        <v/>
      </c>
      <c r="Q114" t="str">
        <f t="shared" si="21"/>
        <v/>
      </c>
      <c r="R114" t="str">
        <f t="shared" si="22"/>
        <v/>
      </c>
      <c r="S114" t="str">
        <f t="shared" si="23"/>
        <v/>
      </c>
    </row>
    <row r="115" spans="1:19">
      <c r="A115" t="str">
        <f>'(V) Feiras e Eventos'!$A$32</f>
        <v>E3</v>
      </c>
      <c r="B115" t="str">
        <f>'(V) Feiras e Eventos'!$B$32</f>
        <v>Descrição da Atividade</v>
      </c>
      <c r="C115" t="str">
        <f>'(V) Feiras e Eventos'!D32</f>
        <v>5.1 Contratação de consultoria para a preparação prévia das empresas.</v>
      </c>
      <c r="D115" t="str">
        <f>'(V) Feiras e Eventos'!E32</f>
        <v>Horas de trabalho</v>
      </c>
      <c r="E115">
        <f>'(V) Feiras e Eventos'!F32</f>
        <v>0</v>
      </c>
      <c r="F115">
        <f>'(V) Feiras e Eventos'!G32</f>
        <v>0</v>
      </c>
      <c r="G115">
        <f>'(V) Feiras e Eventos'!H32</f>
        <v>0</v>
      </c>
      <c r="H115">
        <f>'(V) Feiras e Eventos'!I32</f>
        <v>0</v>
      </c>
      <c r="L115" t="str">
        <f t="shared" si="16"/>
        <v/>
      </c>
      <c r="M115" t="str">
        <f t="shared" si="17"/>
        <v/>
      </c>
      <c r="N115" t="str">
        <f t="shared" si="18"/>
        <v/>
      </c>
      <c r="O115" t="str">
        <f t="shared" si="19"/>
        <v/>
      </c>
      <c r="P115" t="str">
        <f t="shared" si="20"/>
        <v/>
      </c>
      <c r="Q115" t="str">
        <f t="shared" si="21"/>
        <v/>
      </c>
      <c r="R115" t="str">
        <f t="shared" si="22"/>
        <v/>
      </c>
      <c r="S115" t="str">
        <f t="shared" si="23"/>
        <v/>
      </c>
    </row>
    <row r="116" spans="1:19">
      <c r="A116" t="str">
        <f>'(V) Feiras e Eventos'!$A$32</f>
        <v>E3</v>
      </c>
      <c r="B116" t="str">
        <f>'(V) Feiras e Eventos'!$B$32</f>
        <v>Descrição da Atividade</v>
      </c>
      <c r="C116" t="str">
        <f>'(V) Feiras e Eventos'!D33</f>
        <v>5.2 Serviços especializados de matchmaking.</v>
      </c>
      <c r="D116" t="str">
        <f>'(V) Feiras e Eventos'!E33</f>
        <v>Horas de trabalho</v>
      </c>
      <c r="E116">
        <f>'(V) Feiras e Eventos'!F33</f>
        <v>0</v>
      </c>
      <c r="F116">
        <f>'(V) Feiras e Eventos'!G33</f>
        <v>0</v>
      </c>
      <c r="G116">
        <f>'(V) Feiras e Eventos'!H33</f>
        <v>0</v>
      </c>
      <c r="H116">
        <f>'(V) Feiras e Eventos'!I33</f>
        <v>0</v>
      </c>
      <c r="L116" t="str">
        <f t="shared" si="16"/>
        <v/>
      </c>
      <c r="M116" t="str">
        <f t="shared" si="17"/>
        <v/>
      </c>
      <c r="N116" t="str">
        <f t="shared" si="18"/>
        <v/>
      </c>
      <c r="O116" t="str">
        <f t="shared" si="19"/>
        <v/>
      </c>
      <c r="P116" t="str">
        <f t="shared" si="20"/>
        <v/>
      </c>
      <c r="Q116" t="str">
        <f t="shared" si="21"/>
        <v/>
      </c>
      <c r="R116" t="str">
        <f t="shared" si="22"/>
        <v/>
      </c>
      <c r="S116" t="str">
        <f t="shared" si="23"/>
        <v/>
      </c>
    </row>
    <row r="117" spans="1:19">
      <c r="A117" t="str">
        <f>'(V) Feiras e Eventos'!$A$32</f>
        <v>E3</v>
      </c>
      <c r="B117" t="str">
        <f>'(V) Feiras e Eventos'!$B$32</f>
        <v>Descrição da Atividade</v>
      </c>
      <c r="C117" t="str">
        <f>'(V) Feiras e Eventos'!D34</f>
        <v>5.3 Diagramação e impressão de catálogo/guia do participante.</v>
      </c>
      <c r="D117" t="str">
        <f>'(V) Feiras e Eventos'!E34</f>
        <v>Unidade</v>
      </c>
      <c r="E117">
        <f>'(V) Feiras e Eventos'!F34</f>
        <v>0</v>
      </c>
      <c r="F117">
        <f>'(V) Feiras e Eventos'!G34</f>
        <v>0</v>
      </c>
      <c r="G117">
        <f>'(V) Feiras e Eventos'!H34</f>
        <v>0</v>
      </c>
      <c r="H117">
        <f>'(V) Feiras e Eventos'!I34</f>
        <v>0</v>
      </c>
      <c r="L117" t="str">
        <f t="shared" si="16"/>
        <v/>
      </c>
      <c r="M117" t="str">
        <f t="shared" si="17"/>
        <v/>
      </c>
      <c r="N117" t="str">
        <f t="shared" si="18"/>
        <v/>
      </c>
      <c r="O117" t="str">
        <f t="shared" si="19"/>
        <v/>
      </c>
      <c r="P117" t="str">
        <f t="shared" si="20"/>
        <v/>
      </c>
      <c r="Q117" t="str">
        <f t="shared" si="21"/>
        <v/>
      </c>
      <c r="R117" t="str">
        <f t="shared" si="22"/>
        <v/>
      </c>
      <c r="S117" t="str">
        <f t="shared" si="23"/>
        <v/>
      </c>
    </row>
    <row r="118" spans="1:19">
      <c r="A118" t="str">
        <f>'(V) Feiras e Eventos'!$A$32</f>
        <v>E3</v>
      </c>
      <c r="B118" t="str">
        <f>'(V) Feiras e Eventos'!$B$32</f>
        <v>Descrição da Atividade</v>
      </c>
      <c r="C118" t="str">
        <f>'(V) Feiras e Eventos'!D35</f>
        <v>5.4 Custos relacionados à divulgação da ação (produção de material promocional, serviços gráficos de reprodução e veiculação em rádio, TV e mídias sociais).</v>
      </c>
      <c r="D118" t="str">
        <f>'(V) Feiras e Eventos'!E35</f>
        <v>Unidade</v>
      </c>
      <c r="E118">
        <f>'(V) Feiras e Eventos'!F35</f>
        <v>0</v>
      </c>
      <c r="F118">
        <f>'(V) Feiras e Eventos'!G35</f>
        <v>0</v>
      </c>
      <c r="G118">
        <f>'(V) Feiras e Eventos'!H35</f>
        <v>0</v>
      </c>
      <c r="H118">
        <f>'(V) Feiras e Eventos'!I35</f>
        <v>0</v>
      </c>
      <c r="L118" t="str">
        <f t="shared" si="16"/>
        <v/>
      </c>
      <c r="M118" t="str">
        <f t="shared" si="17"/>
        <v/>
      </c>
      <c r="N118" t="str">
        <f t="shared" si="18"/>
        <v/>
      </c>
      <c r="O118" t="str">
        <f t="shared" si="19"/>
        <v/>
      </c>
      <c r="P118" t="str">
        <f t="shared" si="20"/>
        <v/>
      </c>
      <c r="Q118" t="str">
        <f t="shared" si="21"/>
        <v/>
      </c>
      <c r="R118" t="str">
        <f t="shared" si="22"/>
        <v/>
      </c>
      <c r="S118" t="str">
        <f t="shared" si="23"/>
        <v/>
      </c>
    </row>
    <row r="119" spans="1:19">
      <c r="A119" t="str">
        <f>'(V) Feiras e Eventos'!$A$32</f>
        <v>E3</v>
      </c>
      <c r="B119" t="str">
        <f>'(V) Feiras e Eventos'!$B$32</f>
        <v>Descrição da Atividade</v>
      </c>
      <c r="C119" t="str">
        <f>'(V) Feiras e Eventos'!D36</f>
        <v>5.5 Custos de deslocamento para corpo técnico e empresários participantes (custo de combustível, locação de veículos, passagens áreas ou rodoviárias, táxis ou transportes alternativos).</v>
      </c>
      <c r="D119" t="str">
        <f>'(V) Feiras e Eventos'!E36</f>
        <v>Unidade</v>
      </c>
      <c r="E119">
        <f>'(V) Feiras e Eventos'!F36</f>
        <v>0</v>
      </c>
      <c r="F119">
        <f>'(V) Feiras e Eventos'!G36</f>
        <v>0</v>
      </c>
      <c r="G119">
        <f>'(V) Feiras e Eventos'!H36</f>
        <v>0</v>
      </c>
      <c r="H119">
        <f>'(V) Feiras e Eventos'!I36</f>
        <v>0</v>
      </c>
      <c r="L119" t="str">
        <f t="shared" si="16"/>
        <v/>
      </c>
      <c r="M119" t="str">
        <f t="shared" si="17"/>
        <v/>
      </c>
      <c r="N119" t="str">
        <f t="shared" si="18"/>
        <v/>
      </c>
      <c r="O119" t="str">
        <f t="shared" si="19"/>
        <v/>
      </c>
      <c r="P119" t="str">
        <f t="shared" si="20"/>
        <v/>
      </c>
      <c r="Q119" t="str">
        <f t="shared" si="21"/>
        <v/>
      </c>
      <c r="R119" t="str">
        <f t="shared" si="22"/>
        <v/>
      </c>
      <c r="S119" t="str">
        <f t="shared" si="23"/>
        <v/>
      </c>
    </row>
    <row r="120" spans="1:19">
      <c r="A120" t="str">
        <f>'(V) Feiras e Eventos'!$A$32</f>
        <v>E3</v>
      </c>
      <c r="B120" t="str">
        <f>'(V) Feiras e Eventos'!$B$32</f>
        <v>Descrição da Atividade</v>
      </c>
      <c r="C120" t="str">
        <f>'(V) Feiras e Eventos'!D37</f>
        <v>5.6 Hospedagem e ajuda de custo para corpo técnico.</v>
      </c>
      <c r="D120" t="str">
        <f>'(V) Feiras e Eventos'!E37</f>
        <v>Diárias</v>
      </c>
      <c r="E120">
        <f>'(V) Feiras e Eventos'!F37</f>
        <v>0</v>
      </c>
      <c r="F120">
        <f>'(V) Feiras e Eventos'!G37</f>
        <v>0</v>
      </c>
      <c r="G120">
        <f>'(V) Feiras e Eventos'!H37</f>
        <v>0</v>
      </c>
      <c r="H120">
        <f>'(V) Feiras e Eventos'!I37</f>
        <v>0</v>
      </c>
      <c r="L120" t="str">
        <f t="shared" si="16"/>
        <v/>
      </c>
      <c r="M120" t="str">
        <f t="shared" si="17"/>
        <v/>
      </c>
      <c r="N120" t="str">
        <f t="shared" si="18"/>
        <v/>
      </c>
      <c r="O120" t="str">
        <f t="shared" si="19"/>
        <v/>
      </c>
      <c r="P120" t="str">
        <f t="shared" si="20"/>
        <v/>
      </c>
      <c r="Q120" t="str">
        <f t="shared" si="21"/>
        <v/>
      </c>
      <c r="R120" t="str">
        <f t="shared" si="22"/>
        <v/>
      </c>
      <c r="S120" t="str">
        <f t="shared" si="23"/>
        <v/>
      </c>
    </row>
    <row r="121" spans="1:19">
      <c r="A121" t="str">
        <f>'(V) Feiras e Eventos'!$A$32</f>
        <v>E3</v>
      </c>
      <c r="B121" t="str">
        <f>'(V) Feiras e Eventos'!$B$32</f>
        <v>Descrição da Atividade</v>
      </c>
      <c r="C121" t="str">
        <f>'(V) Feiras e Eventos'!D38</f>
        <v>5.7 Entradas/ingressos para feiras, eventos ou encontros de negócios.</v>
      </c>
      <c r="D121" t="str">
        <f>'(V) Feiras e Eventos'!E38</f>
        <v>Horas de trabalho</v>
      </c>
      <c r="E121">
        <f>'(V) Feiras e Eventos'!F38</f>
        <v>0</v>
      </c>
      <c r="F121">
        <f>'(V) Feiras e Eventos'!G38</f>
        <v>0</v>
      </c>
      <c r="G121">
        <f>'(V) Feiras e Eventos'!H38</f>
        <v>0</v>
      </c>
      <c r="H121">
        <f>'(V) Feiras e Eventos'!I38</f>
        <v>0</v>
      </c>
      <c r="L121" t="str">
        <f t="shared" si="16"/>
        <v/>
      </c>
      <c r="M121" t="str">
        <f t="shared" si="17"/>
        <v/>
      </c>
      <c r="N121" t="str">
        <f t="shared" si="18"/>
        <v/>
      </c>
      <c r="O121" t="str">
        <f t="shared" si="19"/>
        <v/>
      </c>
      <c r="P121" t="str">
        <f t="shared" si="20"/>
        <v/>
      </c>
      <c r="Q121" t="str">
        <f t="shared" si="21"/>
        <v/>
      </c>
      <c r="R121" t="str">
        <f t="shared" si="22"/>
        <v/>
      </c>
      <c r="S121" t="str">
        <f t="shared" si="23"/>
        <v/>
      </c>
    </row>
    <row r="122" spans="1:19">
      <c r="A122" t="str">
        <f>'(V) Feiras e Eventos'!$A$32</f>
        <v>E3</v>
      </c>
      <c r="B122" t="str">
        <f>'(V) Feiras e Eventos'!$B$32</f>
        <v>Descrição da Atividade</v>
      </c>
      <c r="C122" t="str">
        <f>'(V) Feiras e Eventos'!D39</f>
        <v>5.8 Locação de espaço em feira ou evento (estande).</v>
      </c>
      <c r="D122" t="str">
        <f>'(V) Feiras e Eventos'!E39</f>
        <v>Diárias</v>
      </c>
      <c r="E122">
        <f>'(V) Feiras e Eventos'!F39</f>
        <v>0</v>
      </c>
      <c r="F122">
        <f>'(V) Feiras e Eventos'!G39</f>
        <v>0</v>
      </c>
      <c r="G122">
        <f>'(V) Feiras e Eventos'!H39</f>
        <v>0</v>
      </c>
      <c r="H122">
        <f>'(V) Feiras e Eventos'!I39</f>
        <v>0</v>
      </c>
      <c r="L122" t="str">
        <f t="shared" si="16"/>
        <v/>
      </c>
      <c r="M122" t="str">
        <f t="shared" si="17"/>
        <v/>
      </c>
      <c r="N122" t="str">
        <f t="shared" si="18"/>
        <v/>
      </c>
      <c r="O122" t="str">
        <f t="shared" si="19"/>
        <v/>
      </c>
      <c r="P122" t="str">
        <f t="shared" si="20"/>
        <v/>
      </c>
      <c r="Q122" t="str">
        <f t="shared" si="21"/>
        <v/>
      </c>
      <c r="R122" t="str">
        <f t="shared" si="22"/>
        <v/>
      </c>
      <c r="S122" t="str">
        <f t="shared" si="23"/>
        <v/>
      </c>
    </row>
    <row r="123" spans="1:19">
      <c r="A123" t="str">
        <f>'(V) Feiras e Eventos'!$A$32</f>
        <v>E3</v>
      </c>
      <c r="B123" t="str">
        <f>'(V) Feiras e Eventos'!$B$32</f>
        <v>Descrição da Atividade</v>
      </c>
      <c r="C123" t="str">
        <f>'(V) Feiras e Eventos'!D40</f>
        <v>5.9 Locação de espaço para realização da feira, evento ou encontro de negócio.</v>
      </c>
      <c r="D123" t="str">
        <f>'(V) Feiras e Eventos'!E40</f>
        <v>Unidade</v>
      </c>
      <c r="E123">
        <f>'(V) Feiras e Eventos'!F40</f>
        <v>0</v>
      </c>
      <c r="F123">
        <f>'(V) Feiras e Eventos'!G40</f>
        <v>0</v>
      </c>
      <c r="G123">
        <f>'(V) Feiras e Eventos'!H40</f>
        <v>0</v>
      </c>
      <c r="H123">
        <f>'(V) Feiras e Eventos'!I40</f>
        <v>0</v>
      </c>
      <c r="L123" t="str">
        <f t="shared" si="16"/>
        <v/>
      </c>
      <c r="M123" t="str">
        <f t="shared" si="17"/>
        <v/>
      </c>
      <c r="N123" t="str">
        <f t="shared" si="18"/>
        <v/>
      </c>
      <c r="O123" t="str">
        <f t="shared" si="19"/>
        <v/>
      </c>
      <c r="P123" t="str">
        <f t="shared" si="20"/>
        <v/>
      </c>
      <c r="Q123" t="str">
        <f t="shared" si="21"/>
        <v/>
      </c>
      <c r="R123" t="str">
        <f t="shared" si="22"/>
        <v/>
      </c>
      <c r="S123" t="str">
        <f t="shared" si="23"/>
        <v/>
      </c>
    </row>
    <row r="124" spans="1:19">
      <c r="A124" t="str">
        <f>'(V) Feiras e Eventos'!$A$32</f>
        <v>E3</v>
      </c>
      <c r="B124" t="str">
        <f>'(V) Feiras e Eventos'!$B$32</f>
        <v>Descrição da Atividade</v>
      </c>
      <c r="C124" t="str">
        <f>'(V) Feiras e Eventos'!D41</f>
        <v>5.10 Contratação de serviços necessários à realização de feiras, eventos ou encontros de negócios (seguranças, recepcionistas, socorristas etc.).</v>
      </c>
      <c r="D124" t="str">
        <f>'(V) Feiras e Eventos'!E41</f>
        <v>Unidade</v>
      </c>
      <c r="E124">
        <f>'(V) Feiras e Eventos'!F41</f>
        <v>0</v>
      </c>
      <c r="F124">
        <f>'(V) Feiras e Eventos'!G41</f>
        <v>0</v>
      </c>
      <c r="G124">
        <f>'(V) Feiras e Eventos'!H41</f>
        <v>0</v>
      </c>
      <c r="H124">
        <f>'(V) Feiras e Eventos'!I41</f>
        <v>0</v>
      </c>
      <c r="L124" t="str">
        <f t="shared" si="16"/>
        <v/>
      </c>
      <c r="M124" t="str">
        <f t="shared" si="17"/>
        <v/>
      </c>
      <c r="N124" t="str">
        <f t="shared" si="18"/>
        <v/>
      </c>
      <c r="O124" t="str">
        <f t="shared" si="19"/>
        <v/>
      </c>
      <c r="P124" t="str">
        <f t="shared" si="20"/>
        <v/>
      </c>
      <c r="Q124" t="str">
        <f t="shared" si="21"/>
        <v/>
      </c>
      <c r="R124" t="str">
        <f t="shared" si="22"/>
        <v/>
      </c>
      <c r="S124" t="str">
        <f t="shared" si="23"/>
        <v/>
      </c>
    </row>
    <row r="125" spans="1:19">
      <c r="A125" t="str">
        <f>'(V) Feiras e Eventos'!$A$32</f>
        <v>E3</v>
      </c>
      <c r="B125" t="str">
        <f>'(V) Feiras e Eventos'!$B$32</f>
        <v>Descrição da Atividade</v>
      </c>
      <c r="C125" t="str">
        <f>'(V) Feiras e Eventos'!D42</f>
        <v>5.11 Coffee Break/Catering.</v>
      </c>
      <c r="D125" t="str">
        <f>'(V) Feiras e Eventos'!E42</f>
        <v>Unidade</v>
      </c>
      <c r="E125">
        <f>'(V) Feiras e Eventos'!F42</f>
        <v>0</v>
      </c>
      <c r="F125">
        <f>'(V) Feiras e Eventos'!G42</f>
        <v>0</v>
      </c>
      <c r="G125">
        <f>'(V) Feiras e Eventos'!H42</f>
        <v>0</v>
      </c>
      <c r="H125">
        <f>'(V) Feiras e Eventos'!I42</f>
        <v>0</v>
      </c>
      <c r="L125" t="str">
        <f t="shared" si="16"/>
        <v/>
      </c>
      <c r="M125" t="str">
        <f t="shared" si="17"/>
        <v/>
      </c>
      <c r="N125" t="str">
        <f t="shared" si="18"/>
        <v/>
      </c>
      <c r="O125" t="str">
        <f t="shared" si="19"/>
        <v/>
      </c>
      <c r="P125" t="str">
        <f t="shared" si="20"/>
        <v/>
      </c>
      <c r="Q125" t="str">
        <f t="shared" si="21"/>
        <v/>
      </c>
      <c r="R125" t="str">
        <f t="shared" si="22"/>
        <v/>
      </c>
      <c r="S125" t="str">
        <f t="shared" si="23"/>
        <v/>
      </c>
    </row>
    <row r="126" spans="1:19">
      <c r="A126" t="str">
        <f>'(V) Feiras e Eventos'!$A$32</f>
        <v>E3</v>
      </c>
      <c r="B126" t="str">
        <f>'(V) Feiras e Eventos'!$B$32</f>
        <v>Descrição da Atividade</v>
      </c>
      <c r="C126" t="str">
        <f>'(V) Feiras e Eventos'!D43</f>
        <v>5.12 Locação de equipamentos audiovisuais.</v>
      </c>
      <c r="D126" t="str">
        <f>'(V) Feiras e Eventos'!E43</f>
        <v>Unidade</v>
      </c>
      <c r="E126">
        <f>'(V) Feiras e Eventos'!F43</f>
        <v>0</v>
      </c>
      <c r="F126">
        <f>'(V) Feiras e Eventos'!G43</f>
        <v>0</v>
      </c>
      <c r="G126">
        <f>'(V) Feiras e Eventos'!H43</f>
        <v>0</v>
      </c>
      <c r="H126">
        <f>'(V) Feiras e Eventos'!I43</f>
        <v>0</v>
      </c>
      <c r="L126" t="str">
        <f t="shared" si="16"/>
        <v/>
      </c>
      <c r="M126" t="str">
        <f t="shared" si="17"/>
        <v/>
      </c>
      <c r="N126" t="str">
        <f t="shared" si="18"/>
        <v/>
      </c>
      <c r="O126" t="str">
        <f t="shared" si="19"/>
        <v/>
      </c>
      <c r="P126" t="str">
        <f t="shared" si="20"/>
        <v/>
      </c>
      <c r="Q126" t="str">
        <f t="shared" si="21"/>
        <v/>
      </c>
      <c r="R126" t="str">
        <f t="shared" si="22"/>
        <v/>
      </c>
      <c r="S126" t="str">
        <f t="shared" si="23"/>
        <v/>
      </c>
    </row>
    <row r="127" spans="1:19">
      <c r="A127" t="str">
        <f>'(V) Feiras e Eventos'!$A$44</f>
        <v>E4</v>
      </c>
      <c r="B127" t="str">
        <f>'(V) Feiras e Eventos'!$B$44</f>
        <v>Descrição da Atividade</v>
      </c>
      <c r="C127" t="str">
        <f>'(V) Feiras e Eventos'!D44</f>
        <v>5.1 Contratação de consultoria para a preparação prévia das empresas.</v>
      </c>
      <c r="D127" t="str">
        <f>'(V) Feiras e Eventos'!E44</f>
        <v>Horas de trabalho</v>
      </c>
      <c r="E127">
        <f>'(V) Feiras e Eventos'!F44</f>
        <v>0</v>
      </c>
      <c r="F127">
        <f>'(V) Feiras e Eventos'!G44</f>
        <v>0</v>
      </c>
      <c r="G127">
        <f>'(V) Feiras e Eventos'!H44</f>
        <v>0</v>
      </c>
      <c r="H127">
        <f>'(V) Feiras e Eventos'!I44</f>
        <v>0</v>
      </c>
      <c r="L127" t="str">
        <f t="shared" si="16"/>
        <v/>
      </c>
      <c r="M127" t="str">
        <f t="shared" si="17"/>
        <v/>
      </c>
      <c r="N127" t="str">
        <f t="shared" si="18"/>
        <v/>
      </c>
      <c r="O127" t="str">
        <f t="shared" si="19"/>
        <v/>
      </c>
      <c r="P127" t="str">
        <f t="shared" si="20"/>
        <v/>
      </c>
      <c r="Q127" t="str">
        <f t="shared" si="21"/>
        <v/>
      </c>
      <c r="R127" t="str">
        <f t="shared" si="22"/>
        <v/>
      </c>
      <c r="S127" t="str">
        <f t="shared" si="23"/>
        <v/>
      </c>
    </row>
    <row r="128" spans="1:19">
      <c r="A128" t="str">
        <f>'(V) Feiras e Eventos'!$A$44</f>
        <v>E4</v>
      </c>
      <c r="B128" t="str">
        <f>'(V) Feiras e Eventos'!$B$44</f>
        <v>Descrição da Atividade</v>
      </c>
      <c r="C128" t="str">
        <f>'(V) Feiras e Eventos'!D45</f>
        <v>5.2 Serviços especializados de matchmaking.</v>
      </c>
      <c r="D128" t="str">
        <f>'(V) Feiras e Eventos'!E45</f>
        <v>Horas de trabalho</v>
      </c>
      <c r="E128">
        <f>'(V) Feiras e Eventos'!F45</f>
        <v>0</v>
      </c>
      <c r="F128">
        <f>'(V) Feiras e Eventos'!G45</f>
        <v>0</v>
      </c>
      <c r="G128">
        <f>'(V) Feiras e Eventos'!H45</f>
        <v>0</v>
      </c>
      <c r="H128">
        <f>'(V) Feiras e Eventos'!I45</f>
        <v>0</v>
      </c>
      <c r="L128" t="str">
        <f t="shared" si="16"/>
        <v/>
      </c>
      <c r="M128" t="str">
        <f t="shared" si="17"/>
        <v/>
      </c>
      <c r="N128" t="str">
        <f t="shared" si="18"/>
        <v/>
      </c>
      <c r="O128" t="str">
        <f t="shared" si="19"/>
        <v/>
      </c>
      <c r="P128" t="str">
        <f t="shared" si="20"/>
        <v/>
      </c>
      <c r="Q128" t="str">
        <f t="shared" si="21"/>
        <v/>
      </c>
      <c r="R128" t="str">
        <f t="shared" si="22"/>
        <v/>
      </c>
      <c r="S128" t="str">
        <f t="shared" si="23"/>
        <v/>
      </c>
    </row>
    <row r="129" spans="1:19">
      <c r="A129" t="str">
        <f>'(V) Feiras e Eventos'!$A$44</f>
        <v>E4</v>
      </c>
      <c r="B129" t="str">
        <f>'(V) Feiras e Eventos'!$B$44</f>
        <v>Descrição da Atividade</v>
      </c>
      <c r="C129" t="str">
        <f>'(V) Feiras e Eventos'!D46</f>
        <v>5.3 Diagramação e impressão de catálogo/guia do participante.</v>
      </c>
      <c r="D129" t="str">
        <f>'(V) Feiras e Eventos'!E46</f>
        <v>Unidade</v>
      </c>
      <c r="E129">
        <f>'(V) Feiras e Eventos'!F46</f>
        <v>0</v>
      </c>
      <c r="F129">
        <f>'(V) Feiras e Eventos'!G46</f>
        <v>0</v>
      </c>
      <c r="G129">
        <f>'(V) Feiras e Eventos'!H46</f>
        <v>0</v>
      </c>
      <c r="H129">
        <f>'(V) Feiras e Eventos'!I46</f>
        <v>0</v>
      </c>
      <c r="L129" t="str">
        <f t="shared" si="16"/>
        <v/>
      </c>
      <c r="M129" t="str">
        <f t="shared" si="17"/>
        <v/>
      </c>
      <c r="N129" t="str">
        <f t="shared" si="18"/>
        <v/>
      </c>
      <c r="O129" t="str">
        <f t="shared" si="19"/>
        <v/>
      </c>
      <c r="P129" t="str">
        <f t="shared" si="20"/>
        <v/>
      </c>
      <c r="Q129" t="str">
        <f t="shared" si="21"/>
        <v/>
      </c>
      <c r="R129" t="str">
        <f t="shared" si="22"/>
        <v/>
      </c>
      <c r="S129" t="str">
        <f t="shared" si="23"/>
        <v/>
      </c>
    </row>
    <row r="130" spans="1:19">
      <c r="A130" t="str">
        <f>'(V) Feiras e Eventos'!$A$44</f>
        <v>E4</v>
      </c>
      <c r="B130" t="str">
        <f>'(V) Feiras e Eventos'!$B$44</f>
        <v>Descrição da Atividade</v>
      </c>
      <c r="C130" t="str">
        <f>'(V) Feiras e Eventos'!D47</f>
        <v>5.4 Custos relacionados à divulgação da ação (produção de material promocional, serviços gráficos de reprodução e veiculação em rádio, TV e mídias sociais).</v>
      </c>
      <c r="D130" t="str">
        <f>'(V) Feiras e Eventos'!E47</f>
        <v>Unidade</v>
      </c>
      <c r="E130">
        <f>'(V) Feiras e Eventos'!F47</f>
        <v>0</v>
      </c>
      <c r="F130">
        <f>'(V) Feiras e Eventos'!G47</f>
        <v>0</v>
      </c>
      <c r="G130">
        <f>'(V) Feiras e Eventos'!H47</f>
        <v>0</v>
      </c>
      <c r="H130">
        <f>'(V) Feiras e Eventos'!I47</f>
        <v>0</v>
      </c>
      <c r="L130" t="str">
        <f t="shared" si="16"/>
        <v/>
      </c>
      <c r="M130" t="str">
        <f t="shared" si="17"/>
        <v/>
      </c>
      <c r="N130" t="str">
        <f t="shared" si="18"/>
        <v/>
      </c>
      <c r="O130" t="str">
        <f t="shared" si="19"/>
        <v/>
      </c>
      <c r="P130" t="str">
        <f t="shared" si="20"/>
        <v/>
      </c>
      <c r="Q130" t="str">
        <f t="shared" si="21"/>
        <v/>
      </c>
      <c r="R130" t="str">
        <f t="shared" si="22"/>
        <v/>
      </c>
      <c r="S130" t="str">
        <f t="shared" si="23"/>
        <v/>
      </c>
    </row>
    <row r="131" spans="1:19">
      <c r="A131" t="str">
        <f>'(V) Feiras e Eventos'!$A$44</f>
        <v>E4</v>
      </c>
      <c r="B131" t="str">
        <f>'(V) Feiras e Eventos'!$B$44</f>
        <v>Descrição da Atividade</v>
      </c>
      <c r="C131" t="str">
        <f>'(V) Feiras e Eventos'!D48</f>
        <v>5.5 Custos de deslocamento para corpo técnico e empresários participantes (custo de combustível, locação de veículos, passagens áreas ou rodoviárias, táxis ou transportes alternativos).</v>
      </c>
      <c r="D131" t="str">
        <f>'(V) Feiras e Eventos'!E48</f>
        <v>Unidade</v>
      </c>
      <c r="E131">
        <f>'(V) Feiras e Eventos'!F48</f>
        <v>0</v>
      </c>
      <c r="F131">
        <f>'(V) Feiras e Eventos'!G48</f>
        <v>0</v>
      </c>
      <c r="G131">
        <f>'(V) Feiras e Eventos'!H48</f>
        <v>0</v>
      </c>
      <c r="H131">
        <f>'(V) Feiras e Eventos'!I48</f>
        <v>0</v>
      </c>
      <c r="L131" t="str">
        <f t="shared" si="16"/>
        <v/>
      </c>
      <c r="M131" t="str">
        <f t="shared" si="17"/>
        <v/>
      </c>
      <c r="N131" t="str">
        <f t="shared" si="18"/>
        <v/>
      </c>
      <c r="O131" t="str">
        <f t="shared" si="19"/>
        <v/>
      </c>
      <c r="P131" t="str">
        <f t="shared" si="20"/>
        <v/>
      </c>
      <c r="Q131" t="str">
        <f t="shared" si="21"/>
        <v/>
      </c>
      <c r="R131" t="str">
        <f t="shared" si="22"/>
        <v/>
      </c>
      <c r="S131" t="str">
        <f t="shared" si="23"/>
        <v/>
      </c>
    </row>
    <row r="132" spans="1:19">
      <c r="A132" t="str">
        <f>'(V) Feiras e Eventos'!$A$44</f>
        <v>E4</v>
      </c>
      <c r="B132" t="str">
        <f>'(V) Feiras e Eventos'!$B$44</f>
        <v>Descrição da Atividade</v>
      </c>
      <c r="C132" t="str">
        <f>'(V) Feiras e Eventos'!D49</f>
        <v>5.6 Hospedagem e ajuda de custo para corpo técnico.</v>
      </c>
      <c r="D132" t="str">
        <f>'(V) Feiras e Eventos'!E49</f>
        <v>Diárias</v>
      </c>
      <c r="E132">
        <f>'(V) Feiras e Eventos'!F49</f>
        <v>0</v>
      </c>
      <c r="F132">
        <f>'(V) Feiras e Eventos'!G49</f>
        <v>0</v>
      </c>
      <c r="G132">
        <f>'(V) Feiras e Eventos'!H49</f>
        <v>0</v>
      </c>
      <c r="H132">
        <f>'(V) Feiras e Eventos'!I49</f>
        <v>0</v>
      </c>
      <c r="L132" t="str">
        <f t="shared" si="16"/>
        <v/>
      </c>
      <c r="M132" t="str">
        <f t="shared" si="17"/>
        <v/>
      </c>
      <c r="N132" t="str">
        <f t="shared" si="18"/>
        <v/>
      </c>
      <c r="O132" t="str">
        <f t="shared" si="19"/>
        <v/>
      </c>
      <c r="P132" t="str">
        <f t="shared" si="20"/>
        <v/>
      </c>
      <c r="Q132" t="str">
        <f t="shared" si="21"/>
        <v/>
      </c>
      <c r="R132" t="str">
        <f t="shared" si="22"/>
        <v/>
      </c>
      <c r="S132" t="str">
        <f t="shared" si="23"/>
        <v/>
      </c>
    </row>
    <row r="133" spans="1:19">
      <c r="A133" t="str">
        <f>'(V) Feiras e Eventos'!$A$44</f>
        <v>E4</v>
      </c>
      <c r="B133" t="str">
        <f>'(V) Feiras e Eventos'!$B$44</f>
        <v>Descrição da Atividade</v>
      </c>
      <c r="C133" t="str">
        <f>'(V) Feiras e Eventos'!D50</f>
        <v>5.7 Entradas/ingressos para feiras, eventos ou encontros de negócios.</v>
      </c>
      <c r="D133" t="str">
        <f>'(V) Feiras e Eventos'!E50</f>
        <v>Horas de trabalho</v>
      </c>
      <c r="E133">
        <f>'(V) Feiras e Eventos'!F50</f>
        <v>0</v>
      </c>
      <c r="F133">
        <f>'(V) Feiras e Eventos'!G50</f>
        <v>0</v>
      </c>
      <c r="G133">
        <f>'(V) Feiras e Eventos'!H50</f>
        <v>0</v>
      </c>
      <c r="H133">
        <f>'(V) Feiras e Eventos'!I50</f>
        <v>0</v>
      </c>
      <c r="L133" t="str">
        <f t="shared" si="16"/>
        <v/>
      </c>
      <c r="M133" t="str">
        <f t="shared" si="17"/>
        <v/>
      </c>
      <c r="N133" t="str">
        <f t="shared" si="18"/>
        <v/>
      </c>
      <c r="O133" t="str">
        <f t="shared" si="19"/>
        <v/>
      </c>
      <c r="P133" t="str">
        <f t="shared" si="20"/>
        <v/>
      </c>
      <c r="Q133" t="str">
        <f t="shared" si="21"/>
        <v/>
      </c>
      <c r="R133" t="str">
        <f t="shared" si="22"/>
        <v/>
      </c>
      <c r="S133" t="str">
        <f t="shared" si="23"/>
        <v/>
      </c>
    </row>
    <row r="134" spans="1:19">
      <c r="A134" t="str">
        <f>'(V) Feiras e Eventos'!$A$44</f>
        <v>E4</v>
      </c>
      <c r="B134" t="str">
        <f>'(V) Feiras e Eventos'!$B$44</f>
        <v>Descrição da Atividade</v>
      </c>
      <c r="C134" t="str">
        <f>'(V) Feiras e Eventos'!D51</f>
        <v>5.8 Locação de espaço em feira ou evento (estande).</v>
      </c>
      <c r="D134" t="str">
        <f>'(V) Feiras e Eventos'!E51</f>
        <v>Diárias</v>
      </c>
      <c r="E134">
        <f>'(V) Feiras e Eventos'!F51</f>
        <v>0</v>
      </c>
      <c r="F134">
        <f>'(V) Feiras e Eventos'!G51</f>
        <v>0</v>
      </c>
      <c r="G134">
        <f>'(V) Feiras e Eventos'!H51</f>
        <v>0</v>
      </c>
      <c r="H134">
        <f>'(V) Feiras e Eventos'!I51</f>
        <v>0</v>
      </c>
      <c r="L134" t="str">
        <f t="shared" si="16"/>
        <v/>
      </c>
      <c r="M134" t="str">
        <f t="shared" si="17"/>
        <v/>
      </c>
      <c r="N134" t="str">
        <f t="shared" si="18"/>
        <v/>
      </c>
      <c r="O134" t="str">
        <f t="shared" si="19"/>
        <v/>
      </c>
      <c r="P134" t="str">
        <f t="shared" si="20"/>
        <v/>
      </c>
      <c r="Q134" t="str">
        <f t="shared" si="21"/>
        <v/>
      </c>
      <c r="R134" t="str">
        <f t="shared" si="22"/>
        <v/>
      </c>
      <c r="S134" t="str">
        <f t="shared" si="23"/>
        <v/>
      </c>
    </row>
    <row r="135" spans="1:19">
      <c r="A135" t="str">
        <f>'(V) Feiras e Eventos'!$A$44</f>
        <v>E4</v>
      </c>
      <c r="B135" t="str">
        <f>'(V) Feiras e Eventos'!$B$44</f>
        <v>Descrição da Atividade</v>
      </c>
      <c r="C135" t="str">
        <f>'(V) Feiras e Eventos'!D52</f>
        <v>5.9 Locação de espaço para realização da feira, evento ou encontro de negócio.</v>
      </c>
      <c r="D135" t="str">
        <f>'(V) Feiras e Eventos'!E52</f>
        <v>Unidade</v>
      </c>
      <c r="E135">
        <f>'(V) Feiras e Eventos'!F52</f>
        <v>0</v>
      </c>
      <c r="F135">
        <f>'(V) Feiras e Eventos'!G52</f>
        <v>0</v>
      </c>
      <c r="G135">
        <f>'(V) Feiras e Eventos'!H52</f>
        <v>0</v>
      </c>
      <c r="H135">
        <f>'(V) Feiras e Eventos'!I52</f>
        <v>0</v>
      </c>
      <c r="L135" t="str">
        <f t="shared" si="16"/>
        <v/>
      </c>
      <c r="M135" t="str">
        <f t="shared" si="17"/>
        <v/>
      </c>
      <c r="N135" t="str">
        <f t="shared" si="18"/>
        <v/>
      </c>
      <c r="O135" t="str">
        <f t="shared" si="19"/>
        <v/>
      </c>
      <c r="P135" t="str">
        <f t="shared" si="20"/>
        <v/>
      </c>
      <c r="Q135" t="str">
        <f t="shared" si="21"/>
        <v/>
      </c>
      <c r="R135" t="str">
        <f t="shared" si="22"/>
        <v/>
      </c>
      <c r="S135" t="str">
        <f t="shared" si="23"/>
        <v/>
      </c>
    </row>
    <row r="136" spans="1:19">
      <c r="A136" t="str">
        <f>'(V) Feiras e Eventos'!$A$44</f>
        <v>E4</v>
      </c>
      <c r="B136" t="str">
        <f>'(V) Feiras e Eventos'!$B$44</f>
        <v>Descrição da Atividade</v>
      </c>
      <c r="C136" t="str">
        <f>'(V) Feiras e Eventos'!D53</f>
        <v>5.10 Contratação de serviços necessários à realização de feiras, eventos ou encontros de negócios (seguranças, recepcionistas, socorristas etc.).</v>
      </c>
      <c r="D136" t="str">
        <f>'(V) Feiras e Eventos'!E53</f>
        <v>Unidade</v>
      </c>
      <c r="E136">
        <f>'(V) Feiras e Eventos'!F53</f>
        <v>0</v>
      </c>
      <c r="F136">
        <f>'(V) Feiras e Eventos'!G53</f>
        <v>0</v>
      </c>
      <c r="G136">
        <f>'(V) Feiras e Eventos'!H53</f>
        <v>0</v>
      </c>
      <c r="H136">
        <f>'(V) Feiras e Eventos'!I53</f>
        <v>0</v>
      </c>
      <c r="L136" t="str">
        <f t="shared" si="16"/>
        <v/>
      </c>
      <c r="M136" t="str">
        <f t="shared" si="17"/>
        <v/>
      </c>
      <c r="N136" t="str">
        <f t="shared" si="18"/>
        <v/>
      </c>
      <c r="O136" t="str">
        <f t="shared" si="19"/>
        <v/>
      </c>
      <c r="P136" t="str">
        <f t="shared" si="20"/>
        <v/>
      </c>
      <c r="Q136" t="str">
        <f t="shared" si="21"/>
        <v/>
      </c>
      <c r="R136" t="str">
        <f t="shared" si="22"/>
        <v/>
      </c>
      <c r="S136" t="str">
        <f t="shared" si="23"/>
        <v/>
      </c>
    </row>
    <row r="137" spans="1:19">
      <c r="A137" t="str">
        <f>'(V) Feiras e Eventos'!$A$44</f>
        <v>E4</v>
      </c>
      <c r="B137" t="str">
        <f>'(V) Feiras e Eventos'!$B$44</f>
        <v>Descrição da Atividade</v>
      </c>
      <c r="C137" t="str">
        <f>'(V) Feiras e Eventos'!D54</f>
        <v>5.11 Coffee Break/Catering.</v>
      </c>
      <c r="D137" t="str">
        <f>'(V) Feiras e Eventos'!E54</f>
        <v>Unidade</v>
      </c>
      <c r="E137">
        <f>'(V) Feiras e Eventos'!F54</f>
        <v>0</v>
      </c>
      <c r="F137">
        <f>'(V) Feiras e Eventos'!G54</f>
        <v>0</v>
      </c>
      <c r="G137">
        <f>'(V) Feiras e Eventos'!H54</f>
        <v>0</v>
      </c>
      <c r="H137">
        <f>'(V) Feiras e Eventos'!I54</f>
        <v>0</v>
      </c>
      <c r="L137" t="str">
        <f t="shared" si="16"/>
        <v/>
      </c>
      <c r="M137" t="str">
        <f t="shared" si="17"/>
        <v/>
      </c>
      <c r="N137" t="str">
        <f t="shared" si="18"/>
        <v/>
      </c>
      <c r="O137" t="str">
        <f t="shared" si="19"/>
        <v/>
      </c>
      <c r="P137" t="str">
        <f t="shared" si="20"/>
        <v/>
      </c>
      <c r="Q137" t="str">
        <f t="shared" si="21"/>
        <v/>
      </c>
      <c r="R137" t="str">
        <f t="shared" si="22"/>
        <v/>
      </c>
      <c r="S137" t="str">
        <f t="shared" si="23"/>
        <v/>
      </c>
    </row>
    <row r="138" spans="1:19">
      <c r="A138" t="str">
        <f>'(V) Feiras e Eventos'!$A$44</f>
        <v>E4</v>
      </c>
      <c r="B138" t="str">
        <f>'(V) Feiras e Eventos'!$B$44</f>
        <v>Descrição da Atividade</v>
      </c>
      <c r="C138" t="str">
        <f>'(V) Feiras e Eventos'!D55</f>
        <v>5.12 Locação de equipamentos audiovisuais.</v>
      </c>
      <c r="D138" t="str">
        <f>'(V) Feiras e Eventos'!E55</f>
        <v>Unidade</v>
      </c>
      <c r="E138">
        <f>'(V) Feiras e Eventos'!F55</f>
        <v>0</v>
      </c>
      <c r="F138">
        <f>'(V) Feiras e Eventos'!G55</f>
        <v>0</v>
      </c>
      <c r="G138">
        <f>'(V) Feiras e Eventos'!H55</f>
        <v>0</v>
      </c>
      <c r="H138">
        <f>'(V) Feiras e Eventos'!I55</f>
        <v>0</v>
      </c>
      <c r="L138" t="str">
        <f t="shared" si="16"/>
        <v/>
      </c>
      <c r="M138" t="str">
        <f t="shared" si="17"/>
        <v/>
      </c>
      <c r="N138" t="str">
        <f t="shared" si="18"/>
        <v/>
      </c>
      <c r="O138" t="str">
        <f t="shared" si="19"/>
        <v/>
      </c>
      <c r="P138" t="str">
        <f t="shared" si="20"/>
        <v/>
      </c>
      <c r="Q138" t="str">
        <f t="shared" si="21"/>
        <v/>
      </c>
      <c r="R138" t="str">
        <f t="shared" si="22"/>
        <v/>
      </c>
      <c r="S138" t="str">
        <f t="shared" si="23"/>
        <v/>
      </c>
    </row>
    <row r="139" spans="1:19" ht="15" customHeight="1">
      <c r="A139" t="str">
        <f>'(VI) Gestão'!$A$8</f>
        <v>F1</v>
      </c>
      <c r="B139" t="str">
        <f>'(VI) Gestão'!$B$8</f>
        <v xml:space="preserve">Gestão, estruturação, monitoramento e pesquisa de resultados </v>
      </c>
      <c r="C139" t="str">
        <f>'(VI) Gestão'!D8</f>
        <v>6.1 Despesas Bancárias</v>
      </c>
      <c r="D139" t="str">
        <f>'(VI) Gestão'!E8</f>
        <v>Unidade</v>
      </c>
      <c r="E139">
        <f>'(VI) Gestão'!F8</f>
        <v>1</v>
      </c>
      <c r="F139">
        <f>'(VI) Gestão'!G8</f>
        <v>1</v>
      </c>
      <c r="G139">
        <f>'(VI) Gestão'!H8</f>
        <v>1</v>
      </c>
      <c r="H139" t="str">
        <f>'(VI) Gestão'!I8</f>
        <v>Subsídio</v>
      </c>
      <c r="L139" t="str">
        <f t="shared" si="16"/>
        <v>F1</v>
      </c>
      <c r="M139" t="str">
        <f t="shared" si="17"/>
        <v xml:space="preserve">Gestão, estruturação, monitoramento e pesquisa de resultados </v>
      </c>
      <c r="N139" t="str">
        <f t="shared" si="18"/>
        <v>6.1 Despesas Bancárias</v>
      </c>
      <c r="O139" t="str">
        <f t="shared" si="19"/>
        <v>Unidade</v>
      </c>
      <c r="P139">
        <f t="shared" si="20"/>
        <v>1</v>
      </c>
      <c r="Q139">
        <f t="shared" si="21"/>
        <v>1</v>
      </c>
      <c r="R139">
        <f t="shared" si="22"/>
        <v>1</v>
      </c>
      <c r="S139" t="str">
        <f t="shared" si="23"/>
        <v>Subsídio</v>
      </c>
    </row>
    <row r="140" spans="1:19">
      <c r="A140" t="str">
        <f>'(VI) Gestão'!$A$8</f>
        <v>F1</v>
      </c>
      <c r="B140" t="str">
        <f>'(VI) Gestão'!$B$8</f>
        <v xml:space="preserve">Gestão, estruturação, monitoramento e pesquisa de resultados </v>
      </c>
      <c r="C140" t="str">
        <f>'(VI) Gestão'!D9</f>
        <v>6.2 Horas técnicas da equipe da entidade proponente</v>
      </c>
      <c r="D140" t="str">
        <f>'(VI) Gestão'!E9</f>
        <v>Horas de trabalho</v>
      </c>
      <c r="E140">
        <f>'(VI) Gestão'!F9</f>
        <v>1</v>
      </c>
      <c r="F140">
        <f>'(VI) Gestão'!G9</f>
        <v>1</v>
      </c>
      <c r="G140">
        <f>'(VI) Gestão'!H9</f>
        <v>1</v>
      </c>
      <c r="H140" t="str">
        <f>'(VI) Gestão'!I9</f>
        <v>Contrapartida Financeira</v>
      </c>
      <c r="L140" t="str">
        <f t="shared" si="16"/>
        <v>F1</v>
      </c>
      <c r="M140" t="str">
        <f t="shared" si="17"/>
        <v xml:space="preserve">Gestão, estruturação, monitoramento e pesquisa de resultados </v>
      </c>
      <c r="N140" t="str">
        <f t="shared" si="18"/>
        <v>6.2 Horas técnicas da equipe da entidade proponente</v>
      </c>
      <c r="O140" t="str">
        <f t="shared" si="19"/>
        <v>Horas de trabalho</v>
      </c>
      <c r="P140">
        <f t="shared" si="20"/>
        <v>1</v>
      </c>
      <c r="Q140">
        <f t="shared" si="21"/>
        <v>1</v>
      </c>
      <c r="R140">
        <f t="shared" si="22"/>
        <v>1</v>
      </c>
      <c r="S140" t="str">
        <f t="shared" si="23"/>
        <v>Contrapartida Financeira</v>
      </c>
    </row>
    <row r="141" spans="1:19">
      <c r="A141" t="str">
        <f>'(VI) Gestão'!$A$8</f>
        <v>F1</v>
      </c>
      <c r="B141" t="str">
        <f>'(VI) Gestão'!$B$8</f>
        <v xml:space="preserve">Gestão, estruturação, monitoramento e pesquisa de resultados </v>
      </c>
      <c r="C141" t="str">
        <f>'(VI) Gestão'!D10</f>
        <v>6.3 Contratação de consultoria (monitoramento e pesquisa de resultados)</v>
      </c>
      <c r="D141" t="str">
        <f>'(VI) Gestão'!E10</f>
        <v>Horas de trabalho</v>
      </c>
      <c r="E141">
        <f>'(VI) Gestão'!F10</f>
        <v>1</v>
      </c>
      <c r="F141">
        <f>'(VI) Gestão'!G10</f>
        <v>1</v>
      </c>
      <c r="G141">
        <f>'(VI) Gestão'!H10</f>
        <v>1</v>
      </c>
      <c r="H141" t="str">
        <f>'(VI) Gestão'!I10</f>
        <v>Contrapartida Econômica</v>
      </c>
      <c r="L141" t="str">
        <f t="shared" si="16"/>
        <v>F1</v>
      </c>
      <c r="M141" t="str">
        <f t="shared" si="17"/>
        <v xml:space="preserve">Gestão, estruturação, monitoramento e pesquisa de resultados </v>
      </c>
      <c r="N141" t="str">
        <f t="shared" si="18"/>
        <v>6.3 Contratação de consultoria (monitoramento e pesquisa de resultados)</v>
      </c>
      <c r="O141" t="str">
        <f t="shared" si="19"/>
        <v>Horas de trabalho</v>
      </c>
      <c r="P141">
        <f t="shared" si="20"/>
        <v>1</v>
      </c>
      <c r="Q141">
        <f t="shared" si="21"/>
        <v>1</v>
      </c>
      <c r="R141">
        <f t="shared" si="22"/>
        <v>1</v>
      </c>
      <c r="S141" t="str">
        <f t="shared" si="23"/>
        <v>Contrapartida Econômica</v>
      </c>
    </row>
    <row r="142" spans="1:19">
      <c r="A142" t="str">
        <f>'(VI) Gestão'!$A$8</f>
        <v>F1</v>
      </c>
      <c r="B142" t="str">
        <f>'(VI) Gestão'!$B$8</f>
        <v xml:space="preserve">Gestão, estruturação, monitoramento e pesquisa de resultados </v>
      </c>
      <c r="C142" t="str">
        <f>'(VI) Gestão'!D11</f>
        <v>6.4 Despesas relacionadas a viagens e deslocamentos da equipe da entidade proponente para acompanhamento e/ou realização de ações do projeto</v>
      </c>
      <c r="D142" t="str">
        <f>'(VI) Gestão'!E11</f>
        <v>Unidade</v>
      </c>
      <c r="E142">
        <f>'(VI) Gestão'!F11</f>
        <v>0</v>
      </c>
      <c r="F142">
        <f>'(VI) Gestão'!G11</f>
        <v>0</v>
      </c>
      <c r="G142">
        <f>'(VI) Gestão'!H11</f>
        <v>0</v>
      </c>
      <c r="H142">
        <f>'(VI) Gestão'!I11</f>
        <v>0</v>
      </c>
      <c r="L142" t="str">
        <f t="shared" si="16"/>
        <v>F1</v>
      </c>
      <c r="M142" t="str">
        <f t="shared" si="17"/>
        <v xml:space="preserve">Gestão, estruturação, monitoramento e pesquisa de resultados </v>
      </c>
      <c r="N142" t="str">
        <f t="shared" si="18"/>
        <v>6.4 Despesas relacionadas a viagens e deslocamentos da equipe da entidade proponente para acompanhamento e/ou realização de ações do projeto</v>
      </c>
      <c r="O142" t="str">
        <f t="shared" si="19"/>
        <v>Unidade</v>
      </c>
      <c r="P142">
        <f t="shared" si="20"/>
        <v>0</v>
      </c>
      <c r="Q142">
        <f t="shared" si="21"/>
        <v>0</v>
      </c>
      <c r="R142">
        <f t="shared" si="22"/>
        <v>0</v>
      </c>
      <c r="S142">
        <f t="shared" si="23"/>
        <v>0</v>
      </c>
    </row>
    <row r="143" spans="1:19">
      <c r="A143" t="str">
        <f>'(VI) Gestão'!$A$8</f>
        <v>F1</v>
      </c>
      <c r="B143" t="str">
        <f>'(VI) Gestão'!$B$8</f>
        <v xml:space="preserve">Gestão, estruturação, monitoramento e pesquisa de resultados </v>
      </c>
      <c r="C143" t="str">
        <f>'(VI) Gestão'!D12</f>
        <v>6.5 Despesas relacionadas à manutenção e funcionamento de escritórios e infraestrutura de apoio à execução do projeto</v>
      </c>
      <c r="D143" t="str">
        <f>'(VI) Gestão'!E12</f>
        <v>Unidade</v>
      </c>
      <c r="E143">
        <f>'(VI) Gestão'!F12</f>
        <v>0</v>
      </c>
      <c r="F143">
        <f>'(VI) Gestão'!G12</f>
        <v>0</v>
      </c>
      <c r="G143">
        <f>'(VI) Gestão'!H12</f>
        <v>0</v>
      </c>
      <c r="H143">
        <f>'(VI) Gestão'!I12</f>
        <v>0</v>
      </c>
      <c r="L143" t="str">
        <f t="shared" si="16"/>
        <v>F1</v>
      </c>
      <c r="M143" t="str">
        <f t="shared" si="17"/>
        <v xml:space="preserve">Gestão, estruturação, monitoramento e pesquisa de resultados </v>
      </c>
      <c r="N143" t="str">
        <f t="shared" si="18"/>
        <v>6.5 Despesas relacionadas à manutenção e funcionamento de escritórios e infraestrutura de apoio à execução do projeto</v>
      </c>
      <c r="O143" t="str">
        <f t="shared" si="19"/>
        <v>Unidade</v>
      </c>
      <c r="P143">
        <f t="shared" si="20"/>
        <v>0</v>
      </c>
      <c r="Q143">
        <f t="shared" si="21"/>
        <v>0</v>
      </c>
      <c r="R143">
        <f t="shared" si="22"/>
        <v>0</v>
      </c>
      <c r="S143">
        <f t="shared" si="23"/>
        <v>0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79998168889431442"/>
  </sheetPr>
  <dimension ref="A1:K43"/>
  <sheetViews>
    <sheetView tabSelected="1" topLeftCell="B1" zoomScale="70" zoomScaleNormal="70" workbookViewId="0">
      <pane ySplit="7" topLeftCell="A17" activePane="bottomLeft" state="frozen"/>
      <selection pane="bottomLeft" activeCell="M20" sqref="M20"/>
    </sheetView>
  </sheetViews>
  <sheetFormatPr defaultColWidth="8.85546875" defaultRowHeight="15"/>
  <cols>
    <col min="1" max="1" width="9.7109375" style="1" customWidth="1"/>
    <col min="2" max="2" width="20.7109375" style="1" customWidth="1"/>
    <col min="3" max="3" width="15.7109375" style="9" customWidth="1"/>
    <col min="4" max="4" width="47.28515625" style="1" bestFit="1" customWidth="1"/>
    <col min="5" max="5" width="18.7109375" style="1" customWidth="1"/>
    <col min="6" max="8" width="17.85546875" style="1" customWidth="1"/>
    <col min="9" max="9" width="23.7109375" style="9" customWidth="1"/>
    <col min="10" max="10" width="3.7109375" customWidth="1"/>
    <col min="11" max="11" width="8.85546875" hidden="1" customWidth="1"/>
  </cols>
  <sheetData>
    <row r="1" spans="1:11" ht="24.95" customHeight="1" thickBot="1">
      <c r="A1" s="358" t="s">
        <v>16</v>
      </c>
      <c r="B1" s="359"/>
      <c r="C1" s="359"/>
      <c r="D1" s="359"/>
      <c r="E1" s="359"/>
      <c r="F1" s="359"/>
      <c r="G1" s="359"/>
      <c r="H1" s="359"/>
      <c r="I1" s="360"/>
      <c r="K1" s="131" t="s">
        <v>17</v>
      </c>
    </row>
    <row r="2" spans="1:11" ht="15" customHeight="1">
      <c r="A2" s="363"/>
      <c r="B2" s="364"/>
      <c r="C2" s="364"/>
      <c r="D2" s="365"/>
      <c r="E2" s="372" t="s">
        <v>18</v>
      </c>
      <c r="F2" s="372"/>
      <c r="G2" s="372"/>
      <c r="H2" s="373"/>
      <c r="I2" s="361" t="s">
        <v>19</v>
      </c>
      <c r="K2" s="14" t="s">
        <v>20</v>
      </c>
    </row>
    <row r="3" spans="1:11">
      <c r="A3" s="366"/>
      <c r="B3" s="367"/>
      <c r="C3" s="367"/>
      <c r="D3" s="368"/>
      <c r="E3" s="374"/>
      <c r="F3" s="374"/>
      <c r="G3" s="374"/>
      <c r="H3" s="375"/>
      <c r="I3" s="362"/>
      <c r="K3" s="14" t="s">
        <v>21</v>
      </c>
    </row>
    <row r="4" spans="1:11">
      <c r="A4" s="366"/>
      <c r="B4" s="367"/>
      <c r="C4" s="367"/>
      <c r="D4" s="368"/>
      <c r="E4" s="374"/>
      <c r="F4" s="374"/>
      <c r="G4" s="374"/>
      <c r="H4" s="375"/>
      <c r="I4" s="362"/>
      <c r="K4" s="131" t="s">
        <v>22</v>
      </c>
    </row>
    <row r="5" spans="1:11" ht="15.75" thickBot="1">
      <c r="A5" s="369"/>
      <c r="B5" s="370"/>
      <c r="C5" s="370"/>
      <c r="D5" s="371"/>
      <c r="E5" s="374"/>
      <c r="F5" s="374"/>
      <c r="G5" s="374"/>
      <c r="H5" s="375"/>
      <c r="I5" s="362"/>
    </row>
    <row r="6" spans="1:11">
      <c r="A6" s="376" t="s">
        <v>23</v>
      </c>
      <c r="B6" s="377"/>
      <c r="C6" s="377"/>
      <c r="D6" s="348" t="s">
        <v>24</v>
      </c>
      <c r="E6" s="380" t="s">
        <v>25</v>
      </c>
      <c r="F6" s="377" t="s">
        <v>26</v>
      </c>
      <c r="G6" s="377" t="s">
        <v>27</v>
      </c>
      <c r="H6" s="383" t="s">
        <v>28</v>
      </c>
      <c r="I6" s="362"/>
    </row>
    <row r="7" spans="1:11" ht="15.75" thickBot="1">
      <c r="A7" s="378"/>
      <c r="B7" s="379"/>
      <c r="C7" s="379"/>
      <c r="D7" s="349"/>
      <c r="E7" s="381"/>
      <c r="F7" s="382"/>
      <c r="G7" s="382"/>
      <c r="H7" s="384"/>
      <c r="I7" s="362"/>
    </row>
    <row r="8" spans="1:11" ht="25.5">
      <c r="A8" s="342" t="s">
        <v>29</v>
      </c>
      <c r="B8" s="350" t="s">
        <v>44</v>
      </c>
      <c r="C8" s="351"/>
      <c r="D8" s="159" t="s">
        <v>30</v>
      </c>
      <c r="E8" s="64" t="str">
        <f>'Orçamento-Projeto'!D8</f>
        <v>Número de inscrições</v>
      </c>
      <c r="F8" s="70"/>
      <c r="G8" s="76"/>
      <c r="H8" s="163">
        <f t="shared" ref="H8:H16" si="0">F8*G8</f>
        <v>0</v>
      </c>
      <c r="I8" s="40"/>
    </row>
    <row r="9" spans="1:11">
      <c r="A9" s="343"/>
      <c r="B9" s="352"/>
      <c r="C9" s="353"/>
      <c r="D9" s="159" t="s">
        <v>31</v>
      </c>
      <c r="E9" s="97" t="str">
        <f>'Orçamento-Projeto'!D9</f>
        <v>Horas de trabalho</v>
      </c>
      <c r="F9" s="157"/>
      <c r="G9" s="158"/>
      <c r="H9" s="164">
        <f t="shared" si="0"/>
        <v>0</v>
      </c>
      <c r="I9" s="29"/>
    </row>
    <row r="10" spans="1:11">
      <c r="A10" s="343"/>
      <c r="B10" s="352"/>
      <c r="C10" s="353"/>
      <c r="D10" s="159" t="s">
        <v>32</v>
      </c>
      <c r="E10" s="97" t="str">
        <f>'Orçamento-Projeto'!D10</f>
        <v>Unidade</v>
      </c>
      <c r="F10" s="157"/>
      <c r="G10" s="158"/>
      <c r="H10" s="164">
        <f t="shared" si="0"/>
        <v>0</v>
      </c>
      <c r="I10" s="29"/>
    </row>
    <row r="11" spans="1:11" ht="38.25">
      <c r="A11" s="343"/>
      <c r="B11" s="352"/>
      <c r="C11" s="353"/>
      <c r="D11" s="159" t="s">
        <v>33</v>
      </c>
      <c r="E11" s="97" t="str">
        <f>'Orçamento-Projeto'!D11</f>
        <v>Unidade</v>
      </c>
      <c r="F11" s="157"/>
      <c r="G11" s="158"/>
      <c r="H11" s="164">
        <f t="shared" si="0"/>
        <v>0</v>
      </c>
      <c r="I11" s="29"/>
    </row>
    <row r="12" spans="1:11" ht="51">
      <c r="A12" s="343"/>
      <c r="B12" s="352"/>
      <c r="C12" s="353"/>
      <c r="D12" s="159" t="s">
        <v>34</v>
      </c>
      <c r="E12" s="97" t="str">
        <f>'Orçamento-Projeto'!D12</f>
        <v>Unidade</v>
      </c>
      <c r="F12" s="157"/>
      <c r="G12" s="158"/>
      <c r="H12" s="164">
        <f t="shared" si="0"/>
        <v>0</v>
      </c>
      <c r="I12" s="29"/>
    </row>
    <row r="13" spans="1:11" ht="25.5">
      <c r="A13" s="343"/>
      <c r="B13" s="352"/>
      <c r="C13" s="353"/>
      <c r="D13" s="159" t="s">
        <v>35</v>
      </c>
      <c r="E13" s="65" t="str">
        <f>'Orçamento-Projeto'!D13</f>
        <v>Diárias</v>
      </c>
      <c r="F13" s="71"/>
      <c r="G13" s="77"/>
      <c r="H13" s="164">
        <f t="shared" si="0"/>
        <v>0</v>
      </c>
      <c r="I13" s="41"/>
    </row>
    <row r="14" spans="1:11">
      <c r="A14" s="343"/>
      <c r="B14" s="352"/>
      <c r="C14" s="353"/>
      <c r="D14" s="159" t="s">
        <v>36</v>
      </c>
      <c r="E14" s="65" t="str">
        <f>'Orçamento-Projeto'!D14</f>
        <v>Diárias</v>
      </c>
      <c r="F14" s="71"/>
      <c r="G14" s="77"/>
      <c r="H14" s="164">
        <f t="shared" si="0"/>
        <v>0</v>
      </c>
      <c r="I14" s="29"/>
    </row>
    <row r="15" spans="1:11">
      <c r="A15" s="343"/>
      <c r="B15" s="352"/>
      <c r="C15" s="353"/>
      <c r="D15" s="159" t="s">
        <v>37</v>
      </c>
      <c r="E15" s="65" t="str">
        <f>'Orçamento-Projeto'!D15</f>
        <v>Diárias</v>
      </c>
      <c r="F15" s="71"/>
      <c r="G15" s="77"/>
      <c r="H15" s="164">
        <f t="shared" si="0"/>
        <v>0</v>
      </c>
      <c r="I15" s="41"/>
    </row>
    <row r="16" spans="1:11" ht="15" customHeight="1" thickBot="1">
      <c r="A16" s="344"/>
      <c r="B16" s="124" t="s">
        <v>38</v>
      </c>
      <c r="C16" s="123">
        <f>SUM(H8:H16)</f>
        <v>0</v>
      </c>
      <c r="D16" s="26" t="s">
        <v>39</v>
      </c>
      <c r="E16" s="66" t="str">
        <f>'Orçamento-Projeto'!D16</f>
        <v>Unidade</v>
      </c>
      <c r="F16" s="72"/>
      <c r="G16" s="78"/>
      <c r="H16" s="165">
        <f t="shared" si="0"/>
        <v>0</v>
      </c>
      <c r="I16" s="42"/>
    </row>
    <row r="17" spans="1:9" ht="25.5">
      <c r="A17" s="345" t="s">
        <v>40</v>
      </c>
      <c r="B17" s="354" t="s">
        <v>44</v>
      </c>
      <c r="C17" s="355"/>
      <c r="D17" s="30" t="s">
        <v>41</v>
      </c>
      <c r="E17" s="67" t="str">
        <f>'Orçamento-Projeto'!D8</f>
        <v>Número de inscrições</v>
      </c>
      <c r="F17" s="73"/>
      <c r="G17" s="79"/>
      <c r="H17" s="166">
        <f>F17*G17</f>
        <v>0</v>
      </c>
      <c r="I17" s="43"/>
    </row>
    <row r="18" spans="1:9">
      <c r="A18" s="346"/>
      <c r="B18" s="356"/>
      <c r="C18" s="357"/>
      <c r="D18" s="160" t="s">
        <v>31</v>
      </c>
      <c r="E18" s="98" t="str">
        <f>'Orçamento-Projeto'!D9</f>
        <v>Horas de trabalho</v>
      </c>
      <c r="F18" s="161"/>
      <c r="G18" s="162"/>
      <c r="H18" s="167">
        <f t="shared" ref="H18:H34" si="1">F18*G18</f>
        <v>0</v>
      </c>
      <c r="I18" s="45"/>
    </row>
    <row r="19" spans="1:9">
      <c r="A19" s="346"/>
      <c r="B19" s="356"/>
      <c r="C19" s="357"/>
      <c r="D19" s="160" t="s">
        <v>32</v>
      </c>
      <c r="E19" s="98" t="str">
        <f>'Orçamento-Projeto'!D10</f>
        <v>Unidade</v>
      </c>
      <c r="F19" s="161"/>
      <c r="G19" s="162"/>
      <c r="H19" s="167">
        <f t="shared" si="1"/>
        <v>0</v>
      </c>
      <c r="I19" s="45"/>
    </row>
    <row r="20" spans="1:9" ht="38.25">
      <c r="A20" s="346"/>
      <c r="B20" s="356"/>
      <c r="C20" s="357"/>
      <c r="D20" s="160" t="s">
        <v>33</v>
      </c>
      <c r="E20" s="98" t="str">
        <f>'Orçamento-Projeto'!D11</f>
        <v>Unidade</v>
      </c>
      <c r="F20" s="161"/>
      <c r="G20" s="162"/>
      <c r="H20" s="167">
        <f t="shared" si="1"/>
        <v>0</v>
      </c>
      <c r="I20" s="45"/>
    </row>
    <row r="21" spans="1:9" ht="51">
      <c r="A21" s="346"/>
      <c r="B21" s="356"/>
      <c r="C21" s="357"/>
      <c r="D21" s="160" t="s">
        <v>34</v>
      </c>
      <c r="E21" s="98" t="str">
        <f>'Orçamento-Projeto'!D12</f>
        <v>Unidade</v>
      </c>
      <c r="F21" s="161"/>
      <c r="G21" s="162"/>
      <c r="H21" s="167">
        <f t="shared" si="1"/>
        <v>0</v>
      </c>
      <c r="I21" s="45"/>
    </row>
    <row r="22" spans="1:9" ht="25.5">
      <c r="A22" s="346"/>
      <c r="B22" s="356"/>
      <c r="C22" s="357"/>
      <c r="D22" s="31" t="s">
        <v>35</v>
      </c>
      <c r="E22" s="68" t="str">
        <f>'Orçamento-Projeto'!D13</f>
        <v>Diárias</v>
      </c>
      <c r="F22" s="74"/>
      <c r="G22" s="80"/>
      <c r="H22" s="167">
        <f t="shared" si="1"/>
        <v>0</v>
      </c>
      <c r="I22" s="44"/>
    </row>
    <row r="23" spans="1:9">
      <c r="A23" s="346"/>
      <c r="B23" s="356"/>
      <c r="C23" s="357"/>
      <c r="D23" s="31" t="s">
        <v>36</v>
      </c>
      <c r="E23" s="68" t="str">
        <f>'Orçamento-Projeto'!D14</f>
        <v>Diárias</v>
      </c>
      <c r="F23" s="74"/>
      <c r="G23" s="80"/>
      <c r="H23" s="167">
        <f t="shared" si="1"/>
        <v>0</v>
      </c>
      <c r="I23" s="45"/>
    </row>
    <row r="24" spans="1:9">
      <c r="A24" s="346"/>
      <c r="B24" s="356"/>
      <c r="C24" s="357"/>
      <c r="D24" s="31" t="s">
        <v>37</v>
      </c>
      <c r="E24" s="68" t="str">
        <f>'Orçamento-Projeto'!D15</f>
        <v>Diárias</v>
      </c>
      <c r="F24" s="74"/>
      <c r="G24" s="80"/>
      <c r="H24" s="167">
        <f t="shared" si="1"/>
        <v>0</v>
      </c>
      <c r="I24" s="44"/>
    </row>
    <row r="25" spans="1:9" ht="15.75" thickBot="1">
      <c r="A25" s="347"/>
      <c r="B25" s="125" t="s">
        <v>38</v>
      </c>
      <c r="C25" s="126">
        <f>SUM(H17:H25)</f>
        <v>0</v>
      </c>
      <c r="D25" s="32" t="s">
        <v>42</v>
      </c>
      <c r="E25" s="69" t="str">
        <f>'Orçamento-Projeto'!D16</f>
        <v>Unidade</v>
      </c>
      <c r="F25" s="75"/>
      <c r="G25" s="81"/>
      <c r="H25" s="168">
        <f t="shared" si="1"/>
        <v>0</v>
      </c>
      <c r="I25" s="46"/>
    </row>
    <row r="26" spans="1:9" ht="25.5">
      <c r="A26" s="342" t="s">
        <v>43</v>
      </c>
      <c r="B26" s="350" t="s">
        <v>44</v>
      </c>
      <c r="C26" s="351"/>
      <c r="D26" s="159" t="s">
        <v>30</v>
      </c>
      <c r="E26" s="64" t="str">
        <f>'Orçamento-Projeto'!D8</f>
        <v>Número de inscrições</v>
      </c>
      <c r="F26" s="70"/>
      <c r="G26" s="76"/>
      <c r="H26" s="163">
        <f t="shared" si="1"/>
        <v>0</v>
      </c>
      <c r="I26" s="40"/>
    </row>
    <row r="27" spans="1:9">
      <c r="A27" s="343"/>
      <c r="B27" s="352"/>
      <c r="C27" s="353"/>
      <c r="D27" s="159" t="s">
        <v>31</v>
      </c>
      <c r="E27" s="97" t="str">
        <f>'Orçamento-Projeto'!D9</f>
        <v>Horas de trabalho</v>
      </c>
      <c r="F27" s="157"/>
      <c r="G27" s="158"/>
      <c r="H27" s="164">
        <f t="shared" si="1"/>
        <v>0</v>
      </c>
      <c r="I27" s="29"/>
    </row>
    <row r="28" spans="1:9">
      <c r="A28" s="343"/>
      <c r="B28" s="352"/>
      <c r="C28" s="353"/>
      <c r="D28" s="159" t="s">
        <v>32</v>
      </c>
      <c r="E28" s="97" t="str">
        <f>'Orçamento-Projeto'!D10</f>
        <v>Unidade</v>
      </c>
      <c r="F28" s="157"/>
      <c r="G28" s="158"/>
      <c r="H28" s="164">
        <f t="shared" si="1"/>
        <v>0</v>
      </c>
      <c r="I28" s="29"/>
    </row>
    <row r="29" spans="1:9" ht="38.25">
      <c r="A29" s="343"/>
      <c r="B29" s="352"/>
      <c r="C29" s="353"/>
      <c r="D29" s="159" t="s">
        <v>33</v>
      </c>
      <c r="E29" s="97" t="str">
        <f>'Orçamento-Projeto'!D11</f>
        <v>Unidade</v>
      </c>
      <c r="F29" s="157"/>
      <c r="G29" s="158"/>
      <c r="H29" s="164">
        <f t="shared" si="1"/>
        <v>0</v>
      </c>
      <c r="I29" s="29"/>
    </row>
    <row r="30" spans="1:9" ht="51">
      <c r="A30" s="343"/>
      <c r="B30" s="352"/>
      <c r="C30" s="353"/>
      <c r="D30" s="159" t="s">
        <v>34</v>
      </c>
      <c r="E30" s="97" t="str">
        <f>'Orçamento-Projeto'!D12</f>
        <v>Unidade</v>
      </c>
      <c r="F30" s="157"/>
      <c r="G30" s="158"/>
      <c r="H30" s="164">
        <f t="shared" si="1"/>
        <v>0</v>
      </c>
      <c r="I30" s="29"/>
    </row>
    <row r="31" spans="1:9" ht="25.5">
      <c r="A31" s="343"/>
      <c r="B31" s="352"/>
      <c r="C31" s="353"/>
      <c r="D31" s="159" t="s">
        <v>35</v>
      </c>
      <c r="E31" s="65" t="str">
        <f>'Orçamento-Projeto'!D13</f>
        <v>Diárias</v>
      </c>
      <c r="F31" s="71"/>
      <c r="G31" s="77"/>
      <c r="H31" s="164">
        <f t="shared" si="1"/>
        <v>0</v>
      </c>
      <c r="I31" s="41"/>
    </row>
    <row r="32" spans="1:9">
      <c r="A32" s="343"/>
      <c r="B32" s="352"/>
      <c r="C32" s="353"/>
      <c r="D32" s="159" t="s">
        <v>36</v>
      </c>
      <c r="E32" s="65" t="str">
        <f>'Orçamento-Projeto'!D14</f>
        <v>Diárias</v>
      </c>
      <c r="F32" s="71"/>
      <c r="G32" s="77"/>
      <c r="H32" s="164">
        <f t="shared" si="1"/>
        <v>0</v>
      </c>
      <c r="I32" s="29"/>
    </row>
    <row r="33" spans="1:9">
      <c r="A33" s="343"/>
      <c r="B33" s="352"/>
      <c r="C33" s="353"/>
      <c r="D33" s="159" t="s">
        <v>37</v>
      </c>
      <c r="E33" s="65" t="str">
        <f>'Orçamento-Projeto'!D15</f>
        <v>Diárias</v>
      </c>
      <c r="F33" s="71"/>
      <c r="G33" s="77"/>
      <c r="H33" s="164">
        <f t="shared" si="1"/>
        <v>0</v>
      </c>
      <c r="I33" s="41"/>
    </row>
    <row r="34" spans="1:9" ht="15" customHeight="1" thickBot="1">
      <c r="A34" s="344"/>
      <c r="B34" s="124" t="s">
        <v>38</v>
      </c>
      <c r="C34" s="123">
        <f>SUM(H26:H34)</f>
        <v>0</v>
      </c>
      <c r="D34" s="26" t="s">
        <v>39</v>
      </c>
      <c r="E34" s="66" t="str">
        <f>'Orçamento-Projeto'!D16</f>
        <v>Unidade</v>
      </c>
      <c r="F34" s="72"/>
      <c r="G34" s="78"/>
      <c r="H34" s="165">
        <f t="shared" si="1"/>
        <v>0</v>
      </c>
      <c r="I34" s="42"/>
    </row>
    <row r="35" spans="1:9" ht="25.5">
      <c r="A35" s="345" t="s">
        <v>45</v>
      </c>
      <c r="B35" s="354" t="s">
        <v>44</v>
      </c>
      <c r="C35" s="355"/>
      <c r="D35" s="30" t="s">
        <v>41</v>
      </c>
      <c r="E35" s="67" t="str">
        <f>'Orçamento-Projeto'!D8</f>
        <v>Número de inscrições</v>
      </c>
      <c r="F35" s="73"/>
      <c r="G35" s="79"/>
      <c r="H35" s="166">
        <f>F35*G35</f>
        <v>0</v>
      </c>
      <c r="I35" s="43"/>
    </row>
    <row r="36" spans="1:9">
      <c r="A36" s="346"/>
      <c r="B36" s="356"/>
      <c r="C36" s="357"/>
      <c r="D36" s="160" t="s">
        <v>31</v>
      </c>
      <c r="E36" s="98" t="str">
        <f>'Orçamento-Projeto'!D9</f>
        <v>Horas de trabalho</v>
      </c>
      <c r="F36" s="161"/>
      <c r="G36" s="162"/>
      <c r="H36" s="167">
        <f t="shared" ref="H36:H43" si="2">F36*G36</f>
        <v>0</v>
      </c>
      <c r="I36" s="45"/>
    </row>
    <row r="37" spans="1:9">
      <c r="A37" s="346"/>
      <c r="B37" s="356"/>
      <c r="C37" s="357"/>
      <c r="D37" s="160" t="s">
        <v>32</v>
      </c>
      <c r="E37" s="98" t="str">
        <f>'Orçamento-Projeto'!D10</f>
        <v>Unidade</v>
      </c>
      <c r="F37" s="161"/>
      <c r="G37" s="162"/>
      <c r="H37" s="167">
        <f t="shared" si="2"/>
        <v>0</v>
      </c>
      <c r="I37" s="45"/>
    </row>
    <row r="38" spans="1:9" ht="38.25">
      <c r="A38" s="346"/>
      <c r="B38" s="356"/>
      <c r="C38" s="357"/>
      <c r="D38" s="160" t="s">
        <v>33</v>
      </c>
      <c r="E38" s="98" t="str">
        <f>'Orçamento-Projeto'!D11</f>
        <v>Unidade</v>
      </c>
      <c r="F38" s="161"/>
      <c r="G38" s="162"/>
      <c r="H38" s="167">
        <f t="shared" si="2"/>
        <v>0</v>
      </c>
      <c r="I38" s="45"/>
    </row>
    <row r="39" spans="1:9" ht="51">
      <c r="A39" s="346"/>
      <c r="B39" s="356"/>
      <c r="C39" s="357"/>
      <c r="D39" s="160" t="s">
        <v>34</v>
      </c>
      <c r="E39" s="98" t="str">
        <f>'Orçamento-Projeto'!D12</f>
        <v>Unidade</v>
      </c>
      <c r="F39" s="161"/>
      <c r="G39" s="162"/>
      <c r="H39" s="167">
        <f t="shared" si="2"/>
        <v>0</v>
      </c>
      <c r="I39" s="45"/>
    </row>
    <row r="40" spans="1:9" ht="25.5">
      <c r="A40" s="346"/>
      <c r="B40" s="356"/>
      <c r="C40" s="357"/>
      <c r="D40" s="31" t="s">
        <v>35</v>
      </c>
      <c r="E40" s="68" t="str">
        <f>'Orçamento-Projeto'!D13</f>
        <v>Diárias</v>
      </c>
      <c r="F40" s="74"/>
      <c r="G40" s="80"/>
      <c r="H40" s="167">
        <f t="shared" si="2"/>
        <v>0</v>
      </c>
      <c r="I40" s="44"/>
    </row>
    <row r="41" spans="1:9">
      <c r="A41" s="346"/>
      <c r="B41" s="356"/>
      <c r="C41" s="357"/>
      <c r="D41" s="31" t="s">
        <v>36</v>
      </c>
      <c r="E41" s="68" t="str">
        <f>'Orçamento-Projeto'!D14</f>
        <v>Diárias</v>
      </c>
      <c r="F41" s="74"/>
      <c r="G41" s="80"/>
      <c r="H41" s="167">
        <f t="shared" si="2"/>
        <v>0</v>
      </c>
      <c r="I41" s="45"/>
    </row>
    <row r="42" spans="1:9">
      <c r="A42" s="346"/>
      <c r="B42" s="356"/>
      <c r="C42" s="357"/>
      <c r="D42" s="31" t="s">
        <v>37</v>
      </c>
      <c r="E42" s="68" t="str">
        <f>'Orçamento-Projeto'!D15</f>
        <v>Diárias</v>
      </c>
      <c r="F42" s="74"/>
      <c r="G42" s="80"/>
      <c r="H42" s="167">
        <f t="shared" si="2"/>
        <v>0</v>
      </c>
      <c r="I42" s="44"/>
    </row>
    <row r="43" spans="1:9" ht="15.75" thickBot="1">
      <c r="A43" s="347"/>
      <c r="B43" s="125" t="s">
        <v>38</v>
      </c>
      <c r="C43" s="126">
        <f>SUM(H35:H43)</f>
        <v>0</v>
      </c>
      <c r="D43" s="32" t="s">
        <v>42</v>
      </c>
      <c r="E43" s="69" t="str">
        <f>'Orçamento-Projeto'!D16</f>
        <v>Unidade</v>
      </c>
      <c r="F43" s="75"/>
      <c r="G43" s="81"/>
      <c r="H43" s="168">
        <f t="shared" si="2"/>
        <v>0</v>
      </c>
      <c r="I43" s="46"/>
    </row>
  </sheetData>
  <sheetProtection sheet="1" objects="1" scenarios="1"/>
  <protectedRanges>
    <protectedRange sqref="I17:I43" name="Intervalo3"/>
    <protectedRange sqref="F8:G43" name="Intervalo1"/>
    <protectedRange sqref="B8:C15 B17:C24 B26:C33 B35:C42" name="Intervalo2"/>
  </protectedRanges>
  <mergeCells count="18">
    <mergeCell ref="A1:I1"/>
    <mergeCell ref="I2:I7"/>
    <mergeCell ref="A2:D5"/>
    <mergeCell ref="E2:H5"/>
    <mergeCell ref="A6:C7"/>
    <mergeCell ref="E6:E7"/>
    <mergeCell ref="F6:F7"/>
    <mergeCell ref="G6:G7"/>
    <mergeCell ref="H6:H7"/>
    <mergeCell ref="A26:A34"/>
    <mergeCell ref="A35:A43"/>
    <mergeCell ref="D6:D7"/>
    <mergeCell ref="B8:C15"/>
    <mergeCell ref="B17:C24"/>
    <mergeCell ref="B26:C33"/>
    <mergeCell ref="B35:C42"/>
    <mergeCell ref="A8:A16"/>
    <mergeCell ref="A17:A25"/>
  </mergeCells>
  <conditionalFormatting sqref="A1:B1 I8:I12 D16:G16 E8:G15">
    <cfRule type="cellIs" dxfId="180" priority="171" operator="equal">
      <formula>0</formula>
    </cfRule>
  </conditionalFormatting>
  <conditionalFormatting sqref="I2 A44:I1048576 E2 A2:B2">
    <cfRule type="cellIs" dxfId="179" priority="179" operator="equal">
      <formula>0</formula>
    </cfRule>
  </conditionalFormatting>
  <conditionalFormatting sqref="A8:A12">
    <cfRule type="cellIs" dxfId="178" priority="157" operator="equal">
      <formula>0</formula>
    </cfRule>
  </conditionalFormatting>
  <conditionalFormatting sqref="D17:D24">
    <cfRule type="cellIs" dxfId="177" priority="49" operator="equal">
      <formula>0</formula>
    </cfRule>
  </conditionalFormatting>
  <conditionalFormatting sqref="I13">
    <cfRule type="cellIs" dxfId="176" priority="116" operator="equal">
      <formula>0</formula>
    </cfRule>
  </conditionalFormatting>
  <conditionalFormatting sqref="I14">
    <cfRule type="cellIs" dxfId="175" priority="115" operator="equal">
      <formula>0</formula>
    </cfRule>
  </conditionalFormatting>
  <conditionalFormatting sqref="I15">
    <cfRule type="cellIs" dxfId="174" priority="114" operator="equal">
      <formula>0</formula>
    </cfRule>
  </conditionalFormatting>
  <conditionalFormatting sqref="I16">
    <cfRule type="cellIs" dxfId="173" priority="113" operator="equal">
      <formula>0</formula>
    </cfRule>
  </conditionalFormatting>
  <conditionalFormatting sqref="F17:G25 I17:I21">
    <cfRule type="cellIs" dxfId="172" priority="112" operator="equal">
      <formula>0</formula>
    </cfRule>
  </conditionalFormatting>
  <conditionalFormatting sqref="A17:A21">
    <cfRule type="cellIs" dxfId="171" priority="111" operator="equal">
      <formula>0</formula>
    </cfRule>
  </conditionalFormatting>
  <conditionalFormatting sqref="I22">
    <cfRule type="cellIs" dxfId="170" priority="109" operator="equal">
      <formula>0</formula>
    </cfRule>
  </conditionalFormatting>
  <conditionalFormatting sqref="I23">
    <cfRule type="cellIs" dxfId="169" priority="108" operator="equal">
      <formula>0</formula>
    </cfRule>
  </conditionalFormatting>
  <conditionalFormatting sqref="I24">
    <cfRule type="cellIs" dxfId="168" priority="107" operator="equal">
      <formula>0</formula>
    </cfRule>
  </conditionalFormatting>
  <conditionalFormatting sqref="I25">
    <cfRule type="cellIs" dxfId="167" priority="106" operator="equal">
      <formula>0</formula>
    </cfRule>
  </conditionalFormatting>
  <conditionalFormatting sqref="D25">
    <cfRule type="cellIs" dxfId="166" priority="40" operator="equal">
      <formula>0</formula>
    </cfRule>
  </conditionalFormatting>
  <conditionalFormatting sqref="F6">
    <cfRule type="cellIs" dxfId="165" priority="31" operator="equal">
      <formula>0</formula>
    </cfRule>
  </conditionalFormatting>
  <conditionalFormatting sqref="G6">
    <cfRule type="cellIs" dxfId="164" priority="30" operator="equal">
      <formula>0</formula>
    </cfRule>
  </conditionalFormatting>
  <conditionalFormatting sqref="H17:H25">
    <cfRule type="cellIs" dxfId="163" priority="28" operator="equal">
      <formula>0</formula>
    </cfRule>
  </conditionalFormatting>
  <conditionalFormatting sqref="H8:H16">
    <cfRule type="cellIs" dxfId="162" priority="27" operator="equal">
      <formula>0</formula>
    </cfRule>
  </conditionalFormatting>
  <conditionalFormatting sqref="D8:D15">
    <cfRule type="cellIs" dxfId="161" priority="24" operator="equal">
      <formula>0</formula>
    </cfRule>
  </conditionalFormatting>
  <conditionalFormatting sqref="I26:I30 D34:G34 E26:G33">
    <cfRule type="cellIs" dxfId="160" priority="23" operator="equal">
      <formula>0</formula>
    </cfRule>
  </conditionalFormatting>
  <conditionalFormatting sqref="A26:A30">
    <cfRule type="cellIs" dxfId="159" priority="22" operator="equal">
      <formula>0</formula>
    </cfRule>
  </conditionalFormatting>
  <conditionalFormatting sqref="B26:B30">
    <cfRule type="cellIs" dxfId="158" priority="21" operator="equal">
      <formula>0</formula>
    </cfRule>
  </conditionalFormatting>
  <conditionalFormatting sqref="D35:D42">
    <cfRule type="cellIs" dxfId="157" priority="9" operator="equal">
      <formula>0</formula>
    </cfRule>
  </conditionalFormatting>
  <conditionalFormatting sqref="I31">
    <cfRule type="cellIs" dxfId="156" priority="20" operator="equal">
      <formula>0</formula>
    </cfRule>
  </conditionalFormatting>
  <conditionalFormatting sqref="I32">
    <cfRule type="cellIs" dxfId="155" priority="19" operator="equal">
      <formula>0</formula>
    </cfRule>
  </conditionalFormatting>
  <conditionalFormatting sqref="I33">
    <cfRule type="cellIs" dxfId="154" priority="18" operator="equal">
      <formula>0</formula>
    </cfRule>
  </conditionalFormatting>
  <conditionalFormatting sqref="I34">
    <cfRule type="cellIs" dxfId="153" priority="17" operator="equal">
      <formula>0</formula>
    </cfRule>
  </conditionalFormatting>
  <conditionalFormatting sqref="E35:G43 I35:I39">
    <cfRule type="cellIs" dxfId="152" priority="16" operator="equal">
      <formula>0</formula>
    </cfRule>
  </conditionalFormatting>
  <conditionalFormatting sqref="A35:A39">
    <cfRule type="cellIs" dxfId="151" priority="15" operator="equal">
      <formula>0</formula>
    </cfRule>
  </conditionalFormatting>
  <conditionalFormatting sqref="B35:B39">
    <cfRule type="cellIs" dxfId="150" priority="14" operator="equal">
      <formula>0</formula>
    </cfRule>
  </conditionalFormatting>
  <conditionalFormatting sqref="I40">
    <cfRule type="cellIs" dxfId="149" priority="13" operator="equal">
      <formula>0</formula>
    </cfRule>
  </conditionalFormatting>
  <conditionalFormatting sqref="I41">
    <cfRule type="cellIs" dxfId="148" priority="12" operator="equal">
      <formula>0</formula>
    </cfRule>
  </conditionalFormatting>
  <conditionalFormatting sqref="I42">
    <cfRule type="cellIs" dxfId="147" priority="11" operator="equal">
      <formula>0</formula>
    </cfRule>
  </conditionalFormatting>
  <conditionalFormatting sqref="I43">
    <cfRule type="cellIs" dxfId="146" priority="10" operator="equal">
      <formula>0</formula>
    </cfRule>
  </conditionalFormatting>
  <conditionalFormatting sqref="D43">
    <cfRule type="cellIs" dxfId="145" priority="8" operator="equal">
      <formula>0</formula>
    </cfRule>
  </conditionalFormatting>
  <conditionalFormatting sqref="H35:H43">
    <cfRule type="cellIs" dxfId="144" priority="7" operator="equal">
      <formula>0</formula>
    </cfRule>
  </conditionalFormatting>
  <conditionalFormatting sqref="H26:H34">
    <cfRule type="cellIs" dxfId="143" priority="6" operator="equal">
      <formula>0</formula>
    </cfRule>
  </conditionalFormatting>
  <conditionalFormatting sqref="D26:D33">
    <cfRule type="cellIs" dxfId="142" priority="5" operator="equal">
      <formula>0</formula>
    </cfRule>
  </conditionalFormatting>
  <conditionalFormatting sqref="E17:E25">
    <cfRule type="cellIs" dxfId="141" priority="4" operator="equal">
      <formula>0</formula>
    </cfRule>
  </conditionalFormatting>
  <conditionalFormatting sqref="B8:B12">
    <cfRule type="cellIs" dxfId="140" priority="3" operator="equal">
      <formula>0</formula>
    </cfRule>
  </conditionalFormatting>
  <conditionalFormatting sqref="B17:B21">
    <cfRule type="cellIs" dxfId="139" priority="1" operator="equal">
      <formula>0</formula>
    </cfRule>
  </conditionalFormatting>
  <dataValidations xWindow="1381" yWindow="415" count="1">
    <dataValidation type="list" allowBlank="1" showInputMessage="1" showErrorMessage="1" sqref="I1 I8:I1048576" xr:uid="{4FDE29FA-D510-4338-9949-C403F6D853A5}">
      <formula1>$K$2:$K$4</formula1>
    </dataValidation>
  </dataValidations>
  <pageMargins left="0.51181102362204722" right="0.51181102362204722" top="0.78740157480314965" bottom="0.78740157480314965" header="0.31496062992125984" footer="0.31496062992125984"/>
  <pageSetup paperSize="9" scale="80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0.79998168889431442"/>
  </sheetPr>
  <dimension ref="A1:K27"/>
  <sheetViews>
    <sheetView zoomScale="85" zoomScaleNormal="85" workbookViewId="0">
      <pane ySplit="7" topLeftCell="A8" activePane="bottomLeft" state="frozen"/>
      <selection pane="bottomLeft" activeCell="A2" sqref="A2:D5"/>
    </sheetView>
  </sheetViews>
  <sheetFormatPr defaultColWidth="8.85546875" defaultRowHeight="15"/>
  <cols>
    <col min="1" max="1" width="9.7109375" style="1" customWidth="1"/>
    <col min="2" max="2" width="20.7109375" style="9" customWidth="1"/>
    <col min="3" max="3" width="15.7109375" style="9" customWidth="1"/>
    <col min="4" max="4" width="47.140625" style="1" customWidth="1"/>
    <col min="5" max="5" width="18.7109375" style="1" customWidth="1"/>
    <col min="6" max="8" width="17.85546875" style="1" customWidth="1"/>
    <col min="9" max="9" width="23.7109375" style="9" customWidth="1"/>
    <col min="11" max="11" width="8.85546875" hidden="1" customWidth="1"/>
  </cols>
  <sheetData>
    <row r="1" spans="1:11" ht="24.95" customHeight="1" thickBot="1">
      <c r="A1" s="358" t="s">
        <v>46</v>
      </c>
      <c r="B1" s="359"/>
      <c r="C1" s="359"/>
      <c r="D1" s="359"/>
      <c r="E1" s="359"/>
      <c r="F1" s="359"/>
      <c r="G1" s="359"/>
      <c r="H1" s="359"/>
      <c r="I1" s="401"/>
      <c r="K1" s="131" t="s">
        <v>17</v>
      </c>
    </row>
    <row r="2" spans="1:11" ht="15" customHeight="1">
      <c r="A2" s="363"/>
      <c r="B2" s="364"/>
      <c r="C2" s="364"/>
      <c r="D2" s="365"/>
      <c r="E2" s="372" t="s">
        <v>18</v>
      </c>
      <c r="F2" s="372"/>
      <c r="G2" s="372"/>
      <c r="H2" s="372"/>
      <c r="I2" s="361" t="s">
        <v>19</v>
      </c>
      <c r="K2" s="14" t="s">
        <v>20</v>
      </c>
    </row>
    <row r="3" spans="1:11">
      <c r="A3" s="366"/>
      <c r="B3" s="367"/>
      <c r="C3" s="367"/>
      <c r="D3" s="368"/>
      <c r="E3" s="374"/>
      <c r="F3" s="374"/>
      <c r="G3" s="374"/>
      <c r="H3" s="374"/>
      <c r="I3" s="362"/>
      <c r="K3" s="14" t="s">
        <v>21</v>
      </c>
    </row>
    <row r="4" spans="1:11">
      <c r="A4" s="366"/>
      <c r="B4" s="367"/>
      <c r="C4" s="367"/>
      <c r="D4" s="368"/>
      <c r="E4" s="374"/>
      <c r="F4" s="374"/>
      <c r="G4" s="374"/>
      <c r="H4" s="374"/>
      <c r="I4" s="362"/>
      <c r="K4" s="131" t="s">
        <v>22</v>
      </c>
    </row>
    <row r="5" spans="1:11" ht="15.75" thickBot="1">
      <c r="A5" s="369"/>
      <c r="B5" s="370"/>
      <c r="C5" s="370"/>
      <c r="D5" s="371"/>
      <c r="E5" s="374"/>
      <c r="F5" s="374"/>
      <c r="G5" s="374"/>
      <c r="H5" s="374"/>
      <c r="I5" s="362"/>
    </row>
    <row r="6" spans="1:11">
      <c r="A6" s="376" t="s">
        <v>23</v>
      </c>
      <c r="B6" s="377"/>
      <c r="C6" s="155"/>
      <c r="D6" s="348" t="s">
        <v>24</v>
      </c>
      <c r="E6" s="380" t="s">
        <v>25</v>
      </c>
      <c r="F6" s="377" t="s">
        <v>26</v>
      </c>
      <c r="G6" s="377" t="s">
        <v>27</v>
      </c>
      <c r="H6" s="404" t="s">
        <v>28</v>
      </c>
      <c r="I6" s="362"/>
    </row>
    <row r="7" spans="1:11" ht="15.75" thickBot="1">
      <c r="A7" s="403"/>
      <c r="B7" s="382"/>
      <c r="C7" s="156"/>
      <c r="D7" s="402"/>
      <c r="E7" s="381"/>
      <c r="F7" s="382"/>
      <c r="G7" s="382"/>
      <c r="H7" s="405"/>
      <c r="I7" s="400"/>
    </row>
    <row r="8" spans="1:11">
      <c r="A8" s="385" t="s">
        <v>47</v>
      </c>
      <c r="B8" s="388" t="s">
        <v>44</v>
      </c>
      <c r="C8" s="389"/>
      <c r="D8" s="170" t="s">
        <v>48</v>
      </c>
      <c r="E8" s="64" t="str">
        <f>'Orçamento-Projeto'!$D$17</f>
        <v>Horas de trabalho</v>
      </c>
      <c r="F8" s="83"/>
      <c r="G8" s="86"/>
      <c r="H8" s="219">
        <f t="shared" ref="H8:H12" si="0">F8*G8</f>
        <v>0</v>
      </c>
      <c r="I8" s="27"/>
    </row>
    <row r="9" spans="1:11">
      <c r="A9" s="386"/>
      <c r="B9" s="390"/>
      <c r="C9" s="391"/>
      <c r="D9" s="21" t="s">
        <v>49</v>
      </c>
      <c r="E9" s="97" t="s">
        <v>50</v>
      </c>
      <c r="F9" s="169"/>
      <c r="G9" s="112"/>
      <c r="H9" s="220">
        <f t="shared" si="0"/>
        <v>0</v>
      </c>
      <c r="I9" s="127"/>
    </row>
    <row r="10" spans="1:11" ht="38.1" customHeight="1">
      <c r="A10" s="386"/>
      <c r="B10" s="390"/>
      <c r="C10" s="391"/>
      <c r="D10" s="21" t="s">
        <v>51</v>
      </c>
      <c r="E10" s="97" t="s">
        <v>50</v>
      </c>
      <c r="F10" s="169"/>
      <c r="G10" s="112"/>
      <c r="H10" s="220">
        <f t="shared" si="0"/>
        <v>0</v>
      </c>
      <c r="I10" s="127"/>
    </row>
    <row r="11" spans="1:11" ht="38.1" customHeight="1">
      <c r="A11" s="386"/>
      <c r="B11" s="392"/>
      <c r="C11" s="393"/>
      <c r="D11" s="21" t="s">
        <v>52</v>
      </c>
      <c r="E11" s="97" t="s">
        <v>50</v>
      </c>
      <c r="F11" s="169"/>
      <c r="G11" s="112"/>
      <c r="H11" s="220">
        <f t="shared" si="0"/>
        <v>0</v>
      </c>
      <c r="I11" s="127"/>
    </row>
    <row r="12" spans="1:11" ht="26.25" thickBot="1">
      <c r="A12" s="387"/>
      <c r="B12" s="124" t="s">
        <v>38</v>
      </c>
      <c r="C12" s="123">
        <f>SUM(H8:H12)</f>
        <v>0</v>
      </c>
      <c r="D12" s="63" t="s">
        <v>53</v>
      </c>
      <c r="E12" s="66" t="s">
        <v>54</v>
      </c>
      <c r="F12" s="171"/>
      <c r="G12" s="117"/>
      <c r="H12" s="221">
        <f t="shared" si="0"/>
        <v>0</v>
      </c>
      <c r="I12" s="22"/>
    </row>
    <row r="13" spans="1:11">
      <c r="A13" s="345" t="s">
        <v>55</v>
      </c>
      <c r="B13" s="394" t="s">
        <v>44</v>
      </c>
      <c r="C13" s="395"/>
      <c r="D13" s="30" t="s">
        <v>48</v>
      </c>
      <c r="E13" s="67" t="str">
        <f>'Orçamento-Projeto'!$D$17</f>
        <v>Horas de trabalho</v>
      </c>
      <c r="F13" s="172"/>
      <c r="G13" s="114"/>
      <c r="H13" s="222">
        <f t="shared" ref="H13:H17" si="1">F13*G13</f>
        <v>0</v>
      </c>
      <c r="I13" s="38"/>
    </row>
    <row r="14" spans="1:11">
      <c r="A14" s="346"/>
      <c r="B14" s="396"/>
      <c r="C14" s="397"/>
      <c r="D14" s="160" t="s">
        <v>49</v>
      </c>
      <c r="E14" s="98" t="s">
        <v>50</v>
      </c>
      <c r="F14" s="173"/>
      <c r="G14" s="115"/>
      <c r="H14" s="223">
        <f t="shared" si="1"/>
        <v>0</v>
      </c>
      <c r="I14" s="174"/>
    </row>
    <row r="15" spans="1:11" ht="38.25">
      <c r="A15" s="346"/>
      <c r="B15" s="396"/>
      <c r="C15" s="397"/>
      <c r="D15" s="160" t="s">
        <v>51</v>
      </c>
      <c r="E15" s="98" t="s">
        <v>50</v>
      </c>
      <c r="F15" s="173"/>
      <c r="G15" s="115"/>
      <c r="H15" s="223">
        <f t="shared" si="1"/>
        <v>0</v>
      </c>
      <c r="I15" s="174"/>
    </row>
    <row r="16" spans="1:11" ht="51">
      <c r="A16" s="346"/>
      <c r="B16" s="398"/>
      <c r="C16" s="399"/>
      <c r="D16" s="160" t="s">
        <v>52</v>
      </c>
      <c r="E16" s="98" t="s">
        <v>50</v>
      </c>
      <c r="F16" s="173"/>
      <c r="G16" s="115"/>
      <c r="H16" s="223">
        <f t="shared" si="1"/>
        <v>0</v>
      </c>
      <c r="I16" s="174"/>
    </row>
    <row r="17" spans="1:9" ht="26.25" thickBot="1">
      <c r="A17" s="347"/>
      <c r="B17" s="125" t="s">
        <v>38</v>
      </c>
      <c r="C17" s="126">
        <f>SUM(H13:H17)</f>
        <v>0</v>
      </c>
      <c r="D17" s="32" t="s">
        <v>53</v>
      </c>
      <c r="E17" s="69" t="s">
        <v>54</v>
      </c>
      <c r="F17" s="175"/>
      <c r="G17" s="120"/>
      <c r="H17" s="224">
        <f t="shared" si="1"/>
        <v>0</v>
      </c>
      <c r="I17" s="47"/>
    </row>
    <row r="18" spans="1:9">
      <c r="A18" s="385" t="s">
        <v>56</v>
      </c>
      <c r="B18" s="388" t="s">
        <v>44</v>
      </c>
      <c r="C18" s="389"/>
      <c r="D18" s="170" t="s">
        <v>48</v>
      </c>
      <c r="E18" s="64" t="str">
        <f>'Orçamento-Projeto'!$D$17</f>
        <v>Horas de trabalho</v>
      </c>
      <c r="F18" s="83"/>
      <c r="G18" s="86"/>
      <c r="H18" s="219">
        <f t="shared" ref="H18:H22" si="2">F18*G18</f>
        <v>0</v>
      </c>
      <c r="I18" s="27"/>
    </row>
    <row r="19" spans="1:9">
      <c r="A19" s="386"/>
      <c r="B19" s="390"/>
      <c r="C19" s="391"/>
      <c r="D19" s="21" t="s">
        <v>49</v>
      </c>
      <c r="E19" s="97" t="s">
        <v>50</v>
      </c>
      <c r="F19" s="169"/>
      <c r="G19" s="112"/>
      <c r="H19" s="220">
        <f t="shared" si="2"/>
        <v>0</v>
      </c>
      <c r="I19" s="127"/>
    </row>
    <row r="20" spans="1:9" ht="38.1" customHeight="1">
      <c r="A20" s="386"/>
      <c r="B20" s="390"/>
      <c r="C20" s="391"/>
      <c r="D20" s="21" t="s">
        <v>51</v>
      </c>
      <c r="E20" s="97" t="s">
        <v>50</v>
      </c>
      <c r="F20" s="169"/>
      <c r="G20" s="112"/>
      <c r="H20" s="220">
        <f t="shared" si="2"/>
        <v>0</v>
      </c>
      <c r="I20" s="127"/>
    </row>
    <row r="21" spans="1:9" ht="38.1" customHeight="1">
      <c r="A21" s="386"/>
      <c r="B21" s="392"/>
      <c r="C21" s="393"/>
      <c r="D21" s="21" t="s">
        <v>52</v>
      </c>
      <c r="E21" s="97" t="s">
        <v>50</v>
      </c>
      <c r="F21" s="169"/>
      <c r="G21" s="112"/>
      <c r="H21" s="220">
        <f t="shared" si="2"/>
        <v>0</v>
      </c>
      <c r="I21" s="127"/>
    </row>
    <row r="22" spans="1:9" ht="26.25" thickBot="1">
      <c r="A22" s="387"/>
      <c r="B22" s="124" t="s">
        <v>38</v>
      </c>
      <c r="C22" s="123">
        <f>SUM(H18:H22)</f>
        <v>0</v>
      </c>
      <c r="D22" s="63" t="s">
        <v>53</v>
      </c>
      <c r="E22" s="66" t="s">
        <v>54</v>
      </c>
      <c r="F22" s="171"/>
      <c r="G22" s="117"/>
      <c r="H22" s="221">
        <f t="shared" si="2"/>
        <v>0</v>
      </c>
      <c r="I22" s="22"/>
    </row>
    <row r="23" spans="1:9">
      <c r="A23" s="345" t="s">
        <v>57</v>
      </c>
      <c r="B23" s="394" t="s">
        <v>44</v>
      </c>
      <c r="C23" s="395"/>
      <c r="D23" s="30" t="s">
        <v>48</v>
      </c>
      <c r="E23" s="67" t="str">
        <f>'Orçamento-Projeto'!$D$17</f>
        <v>Horas de trabalho</v>
      </c>
      <c r="F23" s="172"/>
      <c r="G23" s="114"/>
      <c r="H23" s="222">
        <f t="shared" ref="H23:H27" si="3">F23*G23</f>
        <v>0</v>
      </c>
      <c r="I23" s="38"/>
    </row>
    <row r="24" spans="1:9">
      <c r="A24" s="346"/>
      <c r="B24" s="396"/>
      <c r="C24" s="397"/>
      <c r="D24" s="160" t="s">
        <v>49</v>
      </c>
      <c r="E24" s="98" t="s">
        <v>50</v>
      </c>
      <c r="F24" s="173"/>
      <c r="G24" s="115"/>
      <c r="H24" s="223">
        <f t="shared" si="3"/>
        <v>0</v>
      </c>
      <c r="I24" s="174"/>
    </row>
    <row r="25" spans="1:9" ht="38.1" customHeight="1">
      <c r="A25" s="346"/>
      <c r="B25" s="396"/>
      <c r="C25" s="397"/>
      <c r="D25" s="160" t="s">
        <v>51</v>
      </c>
      <c r="E25" s="98" t="s">
        <v>50</v>
      </c>
      <c r="F25" s="173"/>
      <c r="G25" s="115"/>
      <c r="H25" s="223">
        <f t="shared" si="3"/>
        <v>0</v>
      </c>
      <c r="I25" s="174"/>
    </row>
    <row r="26" spans="1:9" ht="38.1" customHeight="1">
      <c r="A26" s="346"/>
      <c r="B26" s="398"/>
      <c r="C26" s="399"/>
      <c r="D26" s="160" t="s">
        <v>52</v>
      </c>
      <c r="E26" s="98" t="s">
        <v>50</v>
      </c>
      <c r="F26" s="173"/>
      <c r="G26" s="115"/>
      <c r="H26" s="223">
        <f t="shared" si="3"/>
        <v>0</v>
      </c>
      <c r="I26" s="174"/>
    </row>
    <row r="27" spans="1:9" ht="26.25" thickBot="1">
      <c r="A27" s="347"/>
      <c r="B27" s="125" t="s">
        <v>38</v>
      </c>
      <c r="C27" s="126">
        <f>SUM(H23:H27)</f>
        <v>0</v>
      </c>
      <c r="D27" s="32" t="s">
        <v>53</v>
      </c>
      <c r="E27" s="69" t="s">
        <v>54</v>
      </c>
      <c r="F27" s="175"/>
      <c r="G27" s="120"/>
      <c r="H27" s="224">
        <f t="shared" si="3"/>
        <v>0</v>
      </c>
      <c r="I27" s="47"/>
    </row>
  </sheetData>
  <sheetProtection sheet="1" objects="1" scenarios="1"/>
  <protectedRanges>
    <protectedRange sqref="B8:C11 B13:C16 B18:C21 B23:C26 F8:G27 I8:I27" name="Intervalo1"/>
  </protectedRanges>
  <mergeCells count="18">
    <mergeCell ref="I2:I7"/>
    <mergeCell ref="A1:I1"/>
    <mergeCell ref="D6:D7"/>
    <mergeCell ref="A2:D5"/>
    <mergeCell ref="E2:H5"/>
    <mergeCell ref="A6:B7"/>
    <mergeCell ref="E6:E7"/>
    <mergeCell ref="F6:F7"/>
    <mergeCell ref="G6:G7"/>
    <mergeCell ref="H6:H7"/>
    <mergeCell ref="A18:A22"/>
    <mergeCell ref="B18:C21"/>
    <mergeCell ref="A23:A27"/>
    <mergeCell ref="B23:C26"/>
    <mergeCell ref="A8:A12"/>
    <mergeCell ref="B8:C11"/>
    <mergeCell ref="A13:A17"/>
    <mergeCell ref="B13:C16"/>
  </mergeCells>
  <conditionalFormatting sqref="A28:I1048576 E2 A1:A2 E8:I12">
    <cfRule type="cellIs" dxfId="138" priority="42" operator="equal">
      <formula>0</formula>
    </cfRule>
  </conditionalFormatting>
  <conditionalFormatting sqref="D8:D12">
    <cfRule type="cellIs" dxfId="137" priority="33" operator="equal">
      <formula>0</formula>
    </cfRule>
  </conditionalFormatting>
  <conditionalFormatting sqref="F6">
    <cfRule type="cellIs" dxfId="136" priority="15" operator="equal">
      <formula>0</formula>
    </cfRule>
  </conditionalFormatting>
  <conditionalFormatting sqref="G6">
    <cfRule type="cellIs" dxfId="135" priority="14" operator="equal">
      <formula>0</formula>
    </cfRule>
  </conditionalFormatting>
  <conditionalFormatting sqref="I2">
    <cfRule type="cellIs" dxfId="134" priority="8" operator="equal">
      <formula>0</formula>
    </cfRule>
  </conditionalFormatting>
  <conditionalFormatting sqref="E13:I17">
    <cfRule type="cellIs" dxfId="133" priority="7" operator="equal">
      <formula>0</formula>
    </cfRule>
  </conditionalFormatting>
  <conditionalFormatting sqref="D13:D17">
    <cfRule type="cellIs" dxfId="132" priority="6" operator="equal">
      <formula>0</formula>
    </cfRule>
  </conditionalFormatting>
  <conditionalFormatting sqref="E18:I22">
    <cfRule type="cellIs" dxfId="131" priority="5" operator="equal">
      <formula>0</formula>
    </cfRule>
  </conditionalFormatting>
  <conditionalFormatting sqref="D18:D22">
    <cfRule type="cellIs" dxfId="130" priority="4" operator="equal">
      <formula>0</formula>
    </cfRule>
  </conditionalFormatting>
  <conditionalFormatting sqref="E23:I27">
    <cfRule type="cellIs" dxfId="129" priority="3" operator="equal">
      <formula>0</formula>
    </cfRule>
  </conditionalFormatting>
  <conditionalFormatting sqref="D23:D27">
    <cfRule type="cellIs" dxfId="128" priority="1" operator="equal">
      <formula>0</formula>
    </cfRule>
  </conditionalFormatting>
  <dataValidations xWindow="1334" yWindow="415" count="1">
    <dataValidation type="list" allowBlank="1" showInputMessage="1" showErrorMessage="1" sqref="I8:I27" xr:uid="{00000000-0002-0000-0100-000000000000}">
      <formula1>$K$2:$K$4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0.79998168889431442"/>
  </sheetPr>
  <dimension ref="A1:K19"/>
  <sheetViews>
    <sheetView zoomScale="80" zoomScaleNormal="80" workbookViewId="0">
      <pane ySplit="7" topLeftCell="A8" activePane="bottomLeft" state="frozen"/>
      <selection pane="bottomLeft" activeCell="A2" sqref="A2:D5"/>
    </sheetView>
  </sheetViews>
  <sheetFormatPr defaultColWidth="8.85546875" defaultRowHeight="15"/>
  <cols>
    <col min="1" max="1" width="9.7109375" style="1" customWidth="1"/>
    <col min="2" max="2" width="20.7109375" style="9" customWidth="1"/>
    <col min="3" max="3" width="15.7109375" style="9" customWidth="1"/>
    <col min="4" max="4" width="63.42578125" style="1" customWidth="1"/>
    <col min="5" max="5" width="18.7109375" style="1" customWidth="1"/>
    <col min="6" max="8" width="17.85546875" style="1" customWidth="1"/>
    <col min="9" max="9" width="23.7109375" style="9" customWidth="1"/>
    <col min="11" max="11" width="8.85546875" hidden="1" customWidth="1"/>
  </cols>
  <sheetData>
    <row r="1" spans="1:11" ht="24.95" customHeight="1" thickBot="1">
      <c r="A1" s="358" t="s">
        <v>58</v>
      </c>
      <c r="B1" s="359"/>
      <c r="C1" s="359"/>
      <c r="D1" s="359"/>
      <c r="E1" s="359"/>
      <c r="F1" s="359"/>
      <c r="G1" s="359"/>
      <c r="H1" s="359"/>
      <c r="I1" s="360"/>
      <c r="K1" s="131" t="s">
        <v>17</v>
      </c>
    </row>
    <row r="2" spans="1:11" ht="15" customHeight="1">
      <c r="A2" s="363"/>
      <c r="B2" s="364"/>
      <c r="C2" s="364"/>
      <c r="D2" s="365"/>
      <c r="E2" s="406" t="s">
        <v>18</v>
      </c>
      <c r="F2" s="372"/>
      <c r="G2" s="372"/>
      <c r="H2" s="373"/>
      <c r="I2" s="361" t="s">
        <v>19</v>
      </c>
      <c r="K2" s="14" t="s">
        <v>20</v>
      </c>
    </row>
    <row r="3" spans="1:11">
      <c r="A3" s="366"/>
      <c r="B3" s="367"/>
      <c r="C3" s="367"/>
      <c r="D3" s="368"/>
      <c r="E3" s="407"/>
      <c r="F3" s="374"/>
      <c r="G3" s="374"/>
      <c r="H3" s="375"/>
      <c r="I3" s="362"/>
      <c r="K3" s="14" t="s">
        <v>21</v>
      </c>
    </row>
    <row r="4" spans="1:11">
      <c r="A4" s="366"/>
      <c r="B4" s="367"/>
      <c r="C4" s="367"/>
      <c r="D4" s="368"/>
      <c r="E4" s="407"/>
      <c r="F4" s="374"/>
      <c r="G4" s="374"/>
      <c r="H4" s="375"/>
      <c r="I4" s="362"/>
      <c r="K4" s="131" t="s">
        <v>22</v>
      </c>
    </row>
    <row r="5" spans="1:11" ht="15.75" thickBot="1">
      <c r="A5" s="369"/>
      <c r="B5" s="370"/>
      <c r="C5" s="370"/>
      <c r="D5" s="371"/>
      <c r="E5" s="407"/>
      <c r="F5" s="374"/>
      <c r="G5" s="374"/>
      <c r="H5" s="375"/>
      <c r="I5" s="362"/>
    </row>
    <row r="6" spans="1:11">
      <c r="A6" s="376" t="s">
        <v>23</v>
      </c>
      <c r="B6" s="377"/>
      <c r="C6" s="155"/>
      <c r="D6" s="348" t="s">
        <v>24</v>
      </c>
      <c r="E6" s="380" t="s">
        <v>25</v>
      </c>
      <c r="F6" s="377" t="s">
        <v>26</v>
      </c>
      <c r="G6" s="377" t="s">
        <v>27</v>
      </c>
      <c r="H6" s="383" t="s">
        <v>28</v>
      </c>
      <c r="I6" s="362"/>
    </row>
    <row r="7" spans="1:11" ht="15.75" thickBot="1">
      <c r="A7" s="403"/>
      <c r="B7" s="382"/>
      <c r="C7" s="156"/>
      <c r="D7" s="402"/>
      <c r="E7" s="381"/>
      <c r="F7" s="382"/>
      <c r="G7" s="382"/>
      <c r="H7" s="408"/>
      <c r="I7" s="400"/>
    </row>
    <row r="8" spans="1:11">
      <c r="A8" s="385" t="s">
        <v>59</v>
      </c>
      <c r="B8" s="388" t="s">
        <v>60</v>
      </c>
      <c r="C8" s="389"/>
      <c r="D8" s="170" t="s">
        <v>61</v>
      </c>
      <c r="E8" s="64" t="str">
        <f>'Orçamento-Projeto'!D22</f>
        <v>Unidade</v>
      </c>
      <c r="F8" s="91"/>
      <c r="G8" s="95"/>
      <c r="H8" s="225">
        <f>F8*G8</f>
        <v>0</v>
      </c>
      <c r="I8" s="177"/>
    </row>
    <row r="9" spans="1:11" ht="38.25">
      <c r="A9" s="386"/>
      <c r="B9" s="392"/>
      <c r="C9" s="393"/>
      <c r="D9" s="21" t="s">
        <v>62</v>
      </c>
      <c r="E9" s="65" t="str">
        <f>'Orçamento-Projeto'!D23</f>
        <v>Unidade</v>
      </c>
      <c r="F9" s="93"/>
      <c r="G9" s="176"/>
      <c r="H9" s="226">
        <f t="shared" ref="H9:H10" si="0">F9*G9</f>
        <v>0</v>
      </c>
      <c r="I9" s="130"/>
    </row>
    <row r="10" spans="1:11" ht="39" thickBot="1">
      <c r="A10" s="387"/>
      <c r="B10" s="124" t="s">
        <v>38</v>
      </c>
      <c r="C10" s="123">
        <f>SUM(H8:H10)</f>
        <v>0</v>
      </c>
      <c r="D10" s="63" t="s">
        <v>63</v>
      </c>
      <c r="E10" s="90" t="str">
        <f>'Orçamento-Projeto'!D24</f>
        <v>Unidade</v>
      </c>
      <c r="F10" s="94"/>
      <c r="G10" s="96"/>
      <c r="H10" s="227">
        <f t="shared" si="0"/>
        <v>0</v>
      </c>
      <c r="I10" s="178"/>
    </row>
    <row r="11" spans="1:11">
      <c r="A11" s="345" t="s">
        <v>64</v>
      </c>
      <c r="B11" s="394" t="s">
        <v>60</v>
      </c>
      <c r="C11" s="395"/>
      <c r="D11" s="30" t="s">
        <v>61</v>
      </c>
      <c r="E11" s="67" t="str">
        <f>'Orçamento-Projeto'!D22</f>
        <v>Unidade</v>
      </c>
      <c r="F11" s="179"/>
      <c r="G11" s="180"/>
      <c r="H11" s="228">
        <f>F11*G11</f>
        <v>0</v>
      </c>
      <c r="I11" s="181"/>
    </row>
    <row r="12" spans="1:11" ht="38.25">
      <c r="A12" s="346"/>
      <c r="B12" s="398"/>
      <c r="C12" s="399"/>
      <c r="D12" s="160" t="s">
        <v>62</v>
      </c>
      <c r="E12" s="68" t="str">
        <f>'Orçamento-Projeto'!D23</f>
        <v>Unidade</v>
      </c>
      <c r="F12" s="92"/>
      <c r="G12" s="182"/>
      <c r="H12" s="229">
        <f t="shared" ref="H12:H13" si="1">F12*G12</f>
        <v>0</v>
      </c>
      <c r="I12" s="183"/>
    </row>
    <row r="13" spans="1:11" ht="39" thickBot="1">
      <c r="A13" s="347"/>
      <c r="B13" s="125" t="s">
        <v>38</v>
      </c>
      <c r="C13" s="126">
        <f>SUM(H11:H13)</f>
        <v>0</v>
      </c>
      <c r="D13" s="32" t="s">
        <v>63</v>
      </c>
      <c r="E13" s="82" t="str">
        <f>'Orçamento-Projeto'!D24</f>
        <v>Unidade</v>
      </c>
      <c r="F13" s="184"/>
      <c r="G13" s="185"/>
      <c r="H13" s="230">
        <f t="shared" si="1"/>
        <v>0</v>
      </c>
      <c r="I13" s="186"/>
    </row>
    <row r="14" spans="1:11">
      <c r="A14" s="385" t="s">
        <v>65</v>
      </c>
      <c r="B14" s="388" t="s">
        <v>60</v>
      </c>
      <c r="C14" s="389"/>
      <c r="D14" s="170" t="s">
        <v>61</v>
      </c>
      <c r="E14" s="64" t="str">
        <f>'Orçamento-Projeto'!D22</f>
        <v>Unidade</v>
      </c>
      <c r="F14" s="91"/>
      <c r="G14" s="95"/>
      <c r="H14" s="225">
        <f>F14*G14</f>
        <v>0</v>
      </c>
      <c r="I14" s="177"/>
    </row>
    <row r="15" spans="1:11" ht="38.25">
      <c r="A15" s="386"/>
      <c r="B15" s="392"/>
      <c r="C15" s="393"/>
      <c r="D15" s="21" t="s">
        <v>62</v>
      </c>
      <c r="E15" s="65" t="str">
        <f>'Orçamento-Projeto'!D23</f>
        <v>Unidade</v>
      </c>
      <c r="F15" s="93"/>
      <c r="G15" s="176"/>
      <c r="H15" s="226">
        <f t="shared" ref="H15:H16" si="2">F15*G15</f>
        <v>0</v>
      </c>
      <c r="I15" s="130"/>
    </row>
    <row r="16" spans="1:11" ht="39" thickBot="1">
      <c r="A16" s="387"/>
      <c r="B16" s="124" t="s">
        <v>38</v>
      </c>
      <c r="C16" s="123">
        <f>SUM(H14:H16)</f>
        <v>0</v>
      </c>
      <c r="D16" s="63" t="s">
        <v>63</v>
      </c>
      <c r="E16" s="90" t="str">
        <f>'Orçamento-Projeto'!D24</f>
        <v>Unidade</v>
      </c>
      <c r="F16" s="94"/>
      <c r="G16" s="96"/>
      <c r="H16" s="227">
        <f t="shared" si="2"/>
        <v>0</v>
      </c>
      <c r="I16" s="178"/>
    </row>
    <row r="17" spans="1:9">
      <c r="A17" s="345" t="s">
        <v>66</v>
      </c>
      <c r="B17" s="394" t="s">
        <v>60</v>
      </c>
      <c r="C17" s="395"/>
      <c r="D17" s="30" t="s">
        <v>61</v>
      </c>
      <c r="E17" s="67" t="str">
        <f>'Orçamento-Projeto'!D22</f>
        <v>Unidade</v>
      </c>
      <c r="F17" s="179"/>
      <c r="G17" s="180"/>
      <c r="H17" s="228">
        <f>F17*G17</f>
        <v>0</v>
      </c>
      <c r="I17" s="181"/>
    </row>
    <row r="18" spans="1:9" ht="38.25">
      <c r="A18" s="346"/>
      <c r="B18" s="398"/>
      <c r="C18" s="399"/>
      <c r="D18" s="160" t="s">
        <v>62</v>
      </c>
      <c r="E18" s="68" t="str">
        <f>'Orçamento-Projeto'!D23</f>
        <v>Unidade</v>
      </c>
      <c r="F18" s="92"/>
      <c r="G18" s="182"/>
      <c r="H18" s="229">
        <f t="shared" ref="H18:H19" si="3">F18*G18</f>
        <v>0</v>
      </c>
      <c r="I18" s="183"/>
    </row>
    <row r="19" spans="1:9" ht="39" thickBot="1">
      <c r="A19" s="347"/>
      <c r="B19" s="125" t="s">
        <v>38</v>
      </c>
      <c r="C19" s="126">
        <f>SUM(H17:H19)</f>
        <v>0</v>
      </c>
      <c r="D19" s="32" t="s">
        <v>63</v>
      </c>
      <c r="E19" s="82" t="str">
        <f>'Orçamento-Projeto'!D24</f>
        <v>Unidade</v>
      </c>
      <c r="F19" s="184"/>
      <c r="G19" s="185"/>
      <c r="H19" s="230">
        <f t="shared" si="3"/>
        <v>0</v>
      </c>
      <c r="I19" s="186"/>
    </row>
  </sheetData>
  <sheetProtection sheet="1" objects="1" scenarios="1"/>
  <protectedRanges>
    <protectedRange sqref="B8:C9 B11:C12 B14:C15 B17:C18 F8:G19 I8:I19" name="Intervalo1"/>
  </protectedRanges>
  <mergeCells count="18">
    <mergeCell ref="A1:I1"/>
    <mergeCell ref="I2:I7"/>
    <mergeCell ref="D6:D7"/>
    <mergeCell ref="A2:D5"/>
    <mergeCell ref="E2:H5"/>
    <mergeCell ref="A6:B7"/>
    <mergeCell ref="E6:E7"/>
    <mergeCell ref="F6:F7"/>
    <mergeCell ref="G6:G7"/>
    <mergeCell ref="H6:H7"/>
    <mergeCell ref="A17:A19"/>
    <mergeCell ref="B17:C18"/>
    <mergeCell ref="A8:A10"/>
    <mergeCell ref="B8:C9"/>
    <mergeCell ref="A11:A13"/>
    <mergeCell ref="B11:C12"/>
    <mergeCell ref="A14:A16"/>
    <mergeCell ref="B14:C15"/>
  </mergeCells>
  <conditionalFormatting sqref="E8:I10">
    <cfRule type="cellIs" dxfId="127" priority="35" operator="equal">
      <formula>0</formula>
    </cfRule>
  </conditionalFormatting>
  <conditionalFormatting sqref="A20:I1048576 E2 A1:A2">
    <cfRule type="cellIs" dxfId="126" priority="41" operator="equal">
      <formula>0</formula>
    </cfRule>
  </conditionalFormatting>
  <conditionalFormatting sqref="D8:D10">
    <cfRule type="cellIs" dxfId="125" priority="32" operator="equal">
      <formula>0</formula>
    </cfRule>
  </conditionalFormatting>
  <conditionalFormatting sqref="D8:D10">
    <cfRule type="cellIs" dxfId="124" priority="31" operator="equal">
      <formula>0</formula>
    </cfRule>
  </conditionalFormatting>
  <conditionalFormatting sqref="F6">
    <cfRule type="cellIs" dxfId="123" priority="18" operator="equal">
      <formula>0</formula>
    </cfRule>
  </conditionalFormatting>
  <conditionalFormatting sqref="G6">
    <cfRule type="cellIs" dxfId="122" priority="17" operator="equal">
      <formula>0</formula>
    </cfRule>
  </conditionalFormatting>
  <conditionalFormatting sqref="I2">
    <cfRule type="cellIs" dxfId="121" priority="14" operator="equal">
      <formula>0</formula>
    </cfRule>
  </conditionalFormatting>
  <conditionalFormatting sqref="E11:I13">
    <cfRule type="cellIs" dxfId="120" priority="13" operator="equal">
      <formula>0</formula>
    </cfRule>
  </conditionalFormatting>
  <conditionalFormatting sqref="D11:D13">
    <cfRule type="cellIs" dxfId="119" priority="12" operator="equal">
      <formula>0</formula>
    </cfRule>
  </conditionalFormatting>
  <conditionalFormatting sqref="D11:D13">
    <cfRule type="cellIs" dxfId="118" priority="11" operator="equal">
      <formula>0</formula>
    </cfRule>
  </conditionalFormatting>
  <conditionalFormatting sqref="E14:I16">
    <cfRule type="cellIs" dxfId="117" priority="10" operator="equal">
      <formula>0</formula>
    </cfRule>
  </conditionalFormatting>
  <conditionalFormatting sqref="E17:I19">
    <cfRule type="cellIs" dxfId="116" priority="7" operator="equal">
      <formula>0</formula>
    </cfRule>
  </conditionalFormatting>
  <conditionalFormatting sqref="D14:D16">
    <cfRule type="cellIs" dxfId="115" priority="4" operator="equal">
      <formula>0</formula>
    </cfRule>
  </conditionalFormatting>
  <conditionalFormatting sqref="D14:D16">
    <cfRule type="cellIs" dxfId="114" priority="3" operator="equal">
      <formula>0</formula>
    </cfRule>
  </conditionalFormatting>
  <conditionalFormatting sqref="D17:D19">
    <cfRule type="cellIs" dxfId="113" priority="2" operator="equal">
      <formula>0</formula>
    </cfRule>
  </conditionalFormatting>
  <conditionalFormatting sqref="D17:D19">
    <cfRule type="cellIs" dxfId="112" priority="1" operator="equal">
      <formula>0</formula>
    </cfRule>
  </conditionalFormatting>
  <dataValidations xWindow="1337" yWindow="412" count="1">
    <dataValidation type="list" allowBlank="1" showInputMessage="1" showErrorMessage="1" sqref="I8:I19" xr:uid="{ABEBFFD1-2F21-4CB9-BC3C-2ECC23940FCF}">
      <formula1>$K$2:$K$4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79998168889431442"/>
    <pageSetUpPr fitToPage="1"/>
  </sheetPr>
  <dimension ref="A1:AW27"/>
  <sheetViews>
    <sheetView showGridLines="0" zoomScale="70" zoomScaleNormal="70" zoomScaleSheetLayoutView="70" workbookViewId="0">
      <pane ySplit="7" topLeftCell="A8" activePane="bottomLeft" state="frozen"/>
      <selection pane="bottomLeft" activeCell="Q11" sqref="Q11"/>
    </sheetView>
  </sheetViews>
  <sheetFormatPr defaultColWidth="9.140625" defaultRowHeight="15"/>
  <cols>
    <col min="1" max="1" width="9.7109375" style="1" customWidth="1"/>
    <col min="2" max="2" width="20.7109375" style="1" customWidth="1"/>
    <col min="3" max="3" width="15.7109375" style="9" customWidth="1"/>
    <col min="4" max="4" width="51.42578125" style="1" customWidth="1"/>
    <col min="5" max="5" width="18.7109375" style="1" customWidth="1"/>
    <col min="6" max="8" width="17.85546875" style="1" customWidth="1"/>
    <col min="9" max="9" width="23.7109375" style="9" customWidth="1"/>
    <col min="10" max="10" width="9.140625" style="1"/>
    <col min="11" max="11" width="8.85546875" hidden="1" customWidth="1"/>
    <col min="12" max="41" width="9.140625" style="1"/>
    <col min="42" max="42" width="5.85546875" style="1" bestFit="1" customWidth="1"/>
    <col min="43" max="16384" width="9.140625" style="1"/>
  </cols>
  <sheetData>
    <row r="1" spans="1:49" ht="24.95" customHeight="1" thickBot="1">
      <c r="A1" s="358" t="s">
        <v>67</v>
      </c>
      <c r="B1" s="359"/>
      <c r="C1" s="359"/>
      <c r="D1" s="359"/>
      <c r="E1" s="359"/>
      <c r="F1" s="359"/>
      <c r="G1" s="359"/>
      <c r="H1" s="359"/>
      <c r="I1" s="360"/>
      <c r="K1" s="131" t="s">
        <v>17</v>
      </c>
    </row>
    <row r="2" spans="1:49" ht="15" customHeight="1">
      <c r="A2" s="363"/>
      <c r="B2" s="364"/>
      <c r="C2" s="364"/>
      <c r="D2" s="365"/>
      <c r="E2" s="406" t="s">
        <v>18</v>
      </c>
      <c r="F2" s="372"/>
      <c r="G2" s="372"/>
      <c r="H2" s="373"/>
      <c r="I2" s="361" t="s">
        <v>19</v>
      </c>
      <c r="K2" s="14" t="s">
        <v>20</v>
      </c>
    </row>
    <row r="3" spans="1:49" ht="15" customHeight="1">
      <c r="A3" s="366"/>
      <c r="B3" s="367"/>
      <c r="C3" s="367"/>
      <c r="D3" s="368"/>
      <c r="E3" s="407"/>
      <c r="F3" s="374"/>
      <c r="G3" s="374"/>
      <c r="H3" s="375"/>
      <c r="I3" s="362"/>
      <c r="K3" s="14" t="s">
        <v>21</v>
      </c>
    </row>
    <row r="4" spans="1:49" ht="15" customHeight="1">
      <c r="A4" s="366"/>
      <c r="B4" s="367"/>
      <c r="C4" s="367"/>
      <c r="D4" s="368"/>
      <c r="E4" s="407"/>
      <c r="F4" s="374"/>
      <c r="G4" s="374"/>
      <c r="H4" s="375"/>
      <c r="I4" s="362"/>
      <c r="K4" s="131" t="s">
        <v>22</v>
      </c>
    </row>
    <row r="5" spans="1:49" s="2" customFormat="1" ht="15.75" customHeight="1" thickBot="1">
      <c r="A5" s="369"/>
      <c r="B5" s="370"/>
      <c r="C5" s="370"/>
      <c r="D5" s="371"/>
      <c r="E5" s="407"/>
      <c r="F5" s="374"/>
      <c r="G5" s="374"/>
      <c r="H5" s="375"/>
      <c r="I5" s="362"/>
      <c r="J5" s="10"/>
      <c r="K5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</row>
    <row r="6" spans="1:49" ht="15" customHeight="1">
      <c r="A6" s="376" t="s">
        <v>23</v>
      </c>
      <c r="B6" s="377"/>
      <c r="C6" s="377"/>
      <c r="D6" s="348" t="s">
        <v>24</v>
      </c>
      <c r="E6" s="380" t="s">
        <v>25</v>
      </c>
      <c r="F6" s="377" t="s">
        <v>26</v>
      </c>
      <c r="G6" s="377" t="s">
        <v>27</v>
      </c>
      <c r="H6" s="383" t="s">
        <v>28</v>
      </c>
      <c r="I6" s="362"/>
    </row>
    <row r="7" spans="1:49" ht="15.75" customHeight="1" thickBot="1">
      <c r="A7" s="378"/>
      <c r="B7" s="379"/>
      <c r="C7" s="379"/>
      <c r="D7" s="402"/>
      <c r="E7" s="381"/>
      <c r="F7" s="382"/>
      <c r="G7" s="382"/>
      <c r="H7" s="408"/>
      <c r="I7" s="400"/>
    </row>
    <row r="8" spans="1:49" s="3" customFormat="1">
      <c r="A8" s="416" t="s">
        <v>68</v>
      </c>
      <c r="B8" s="419" t="s">
        <v>60</v>
      </c>
      <c r="C8" s="420"/>
      <c r="D8" s="296" t="s">
        <v>69</v>
      </c>
      <c r="E8" s="64" t="str">
        <f>'Orçamento-Projeto'!D25</f>
        <v>Horas de trabalho</v>
      </c>
      <c r="F8" s="99"/>
      <c r="G8" s="86"/>
      <c r="H8" s="105">
        <f>F8*G8</f>
        <v>0</v>
      </c>
      <c r="I8" s="27"/>
      <c r="K8"/>
    </row>
    <row r="9" spans="1:49" s="3" customFormat="1" ht="29.25" customHeight="1">
      <c r="A9" s="417"/>
      <c r="B9" s="421"/>
      <c r="C9" s="422"/>
      <c r="D9" s="191" t="s">
        <v>70</v>
      </c>
      <c r="E9" s="65" t="str">
        <f>'Orçamento-Projeto'!D26</f>
        <v>Unidade</v>
      </c>
      <c r="F9" s="100"/>
      <c r="G9" s="88"/>
      <c r="H9" s="107">
        <f t="shared" ref="H9:H12" si="0">F9*G9</f>
        <v>0</v>
      </c>
      <c r="I9" s="28"/>
      <c r="K9"/>
    </row>
    <row r="10" spans="1:49" s="3" customFormat="1" ht="38.25">
      <c r="A10" s="417"/>
      <c r="B10" s="421"/>
      <c r="C10" s="422"/>
      <c r="D10" s="297" t="s">
        <v>71</v>
      </c>
      <c r="E10" s="65" t="str">
        <f>'Orçamento-Projeto'!D27</f>
        <v>Unidade</v>
      </c>
      <c r="F10" s="100"/>
      <c r="G10" s="88"/>
      <c r="H10" s="107">
        <f t="shared" si="0"/>
        <v>0</v>
      </c>
      <c r="I10" s="28"/>
      <c r="K10"/>
    </row>
    <row r="11" spans="1:49" s="3" customFormat="1" ht="51">
      <c r="A11" s="417"/>
      <c r="B11" s="421"/>
      <c r="C11" s="422"/>
      <c r="D11" s="7" t="s">
        <v>72</v>
      </c>
      <c r="E11" s="65" t="str">
        <f>'Orçamento-Projeto'!D28</f>
        <v>Unidade</v>
      </c>
      <c r="F11" s="100"/>
      <c r="G11" s="88"/>
      <c r="H11" s="107">
        <f t="shared" si="0"/>
        <v>0</v>
      </c>
      <c r="I11" s="28"/>
      <c r="K11"/>
    </row>
    <row r="12" spans="1:49" s="3" customFormat="1" ht="26.25" thickBot="1">
      <c r="A12" s="418"/>
      <c r="B12" s="295" t="s">
        <v>38</v>
      </c>
      <c r="C12" s="291">
        <f>SUM(H8:H12)</f>
        <v>0</v>
      </c>
      <c r="D12" s="298" t="s">
        <v>73</v>
      </c>
      <c r="E12" s="90" t="str">
        <f>'Orçamento-Projeto'!D29</f>
        <v>Diárias</v>
      </c>
      <c r="F12" s="101"/>
      <c r="G12" s="113"/>
      <c r="H12" s="108">
        <f t="shared" si="0"/>
        <v>0</v>
      </c>
      <c r="I12" s="187"/>
      <c r="K12"/>
    </row>
    <row r="13" spans="1:49">
      <c r="A13" s="409" t="s">
        <v>74</v>
      </c>
      <c r="B13" s="412" t="s">
        <v>60</v>
      </c>
      <c r="C13" s="413"/>
      <c r="D13" s="30" t="s">
        <v>69</v>
      </c>
      <c r="E13" s="67" t="str">
        <f>'Orçamento-Projeto'!D25</f>
        <v>Horas de trabalho</v>
      </c>
      <c r="F13" s="102"/>
      <c r="G13" s="114"/>
      <c r="H13" s="109">
        <f>F13*G13</f>
        <v>0</v>
      </c>
      <c r="I13" s="38"/>
    </row>
    <row r="14" spans="1:49" ht="25.5">
      <c r="A14" s="410"/>
      <c r="B14" s="414"/>
      <c r="C14" s="415"/>
      <c r="D14" s="31" t="s">
        <v>70</v>
      </c>
      <c r="E14" s="68" t="str">
        <f>'Orçamento-Projeto'!D26</f>
        <v>Unidade</v>
      </c>
      <c r="F14" s="103"/>
      <c r="G14" s="87"/>
      <c r="H14" s="110">
        <f t="shared" ref="H14:H17" si="1">F14*G14</f>
        <v>0</v>
      </c>
      <c r="I14" s="39"/>
    </row>
    <row r="15" spans="1:49" ht="38.25">
      <c r="A15" s="410"/>
      <c r="B15" s="414"/>
      <c r="C15" s="415"/>
      <c r="D15" s="188" t="s">
        <v>71</v>
      </c>
      <c r="E15" s="68" t="str">
        <f>'Orçamento-Projeto'!D27</f>
        <v>Unidade</v>
      </c>
      <c r="F15" s="103"/>
      <c r="G15" s="87"/>
      <c r="H15" s="110">
        <f t="shared" si="1"/>
        <v>0</v>
      </c>
      <c r="I15" s="39"/>
    </row>
    <row r="16" spans="1:49" ht="51">
      <c r="A16" s="410"/>
      <c r="B16" s="414"/>
      <c r="C16" s="415"/>
      <c r="D16" s="31" t="s">
        <v>72</v>
      </c>
      <c r="E16" s="68" t="str">
        <f>'Orçamento-Projeto'!D28</f>
        <v>Unidade</v>
      </c>
      <c r="F16" s="103"/>
      <c r="G16" s="87"/>
      <c r="H16" s="110">
        <f t="shared" si="1"/>
        <v>0</v>
      </c>
      <c r="I16" s="39"/>
    </row>
    <row r="17" spans="1:9" ht="26.25" thickBot="1">
      <c r="A17" s="411"/>
      <c r="B17" s="288" t="s">
        <v>38</v>
      </c>
      <c r="C17" s="289">
        <f>SUM(H13:H17)</f>
        <v>0</v>
      </c>
      <c r="D17" s="189" t="s">
        <v>73</v>
      </c>
      <c r="E17" s="82" t="str">
        <f>'Orçamento-Projeto'!D29</f>
        <v>Diárias</v>
      </c>
      <c r="F17" s="104"/>
      <c r="G17" s="89"/>
      <c r="H17" s="111">
        <f t="shared" si="1"/>
        <v>0</v>
      </c>
      <c r="I17" s="128"/>
    </row>
    <row r="18" spans="1:9">
      <c r="A18" s="416" t="s">
        <v>75</v>
      </c>
      <c r="B18" s="419" t="s">
        <v>60</v>
      </c>
      <c r="C18" s="420"/>
      <c r="D18" s="296" t="s">
        <v>69</v>
      </c>
      <c r="E18" s="64" t="str">
        <f>'Orçamento-Projeto'!D25</f>
        <v>Horas de trabalho</v>
      </c>
      <c r="F18" s="99"/>
      <c r="G18" s="86"/>
      <c r="H18" s="105">
        <f>F18*G18</f>
        <v>0</v>
      </c>
      <c r="I18" s="27"/>
    </row>
    <row r="19" spans="1:9" ht="25.5">
      <c r="A19" s="417"/>
      <c r="B19" s="421"/>
      <c r="C19" s="422"/>
      <c r="D19" s="191" t="s">
        <v>70</v>
      </c>
      <c r="E19" s="65" t="str">
        <f>'Orçamento-Projeto'!D26</f>
        <v>Unidade</v>
      </c>
      <c r="F19" s="100"/>
      <c r="G19" s="88"/>
      <c r="H19" s="107">
        <f t="shared" ref="H19:H22" si="2">F19*G19</f>
        <v>0</v>
      </c>
      <c r="I19" s="28"/>
    </row>
    <row r="20" spans="1:9" ht="38.25">
      <c r="A20" s="417"/>
      <c r="B20" s="421"/>
      <c r="C20" s="422"/>
      <c r="D20" s="297" t="s">
        <v>71</v>
      </c>
      <c r="E20" s="65" t="str">
        <f>'Orçamento-Projeto'!D27</f>
        <v>Unidade</v>
      </c>
      <c r="F20" s="100"/>
      <c r="G20" s="88"/>
      <c r="H20" s="107">
        <f t="shared" si="2"/>
        <v>0</v>
      </c>
      <c r="I20" s="28"/>
    </row>
    <row r="21" spans="1:9" ht="51">
      <c r="A21" s="417"/>
      <c r="B21" s="421"/>
      <c r="C21" s="422"/>
      <c r="D21" s="7" t="s">
        <v>72</v>
      </c>
      <c r="E21" s="65" t="str">
        <f>'Orçamento-Projeto'!D28</f>
        <v>Unidade</v>
      </c>
      <c r="F21" s="100"/>
      <c r="G21" s="88"/>
      <c r="H21" s="107">
        <f t="shared" si="2"/>
        <v>0</v>
      </c>
      <c r="I21" s="28"/>
    </row>
    <row r="22" spans="1:9" ht="26.25" thickBot="1">
      <c r="A22" s="418"/>
      <c r="B22" s="295" t="s">
        <v>38</v>
      </c>
      <c r="C22" s="291">
        <f>SUM(H18:H22)</f>
        <v>0</v>
      </c>
      <c r="D22" s="298" t="s">
        <v>73</v>
      </c>
      <c r="E22" s="90" t="str">
        <f>'Orçamento-Projeto'!D29</f>
        <v>Diárias</v>
      </c>
      <c r="F22" s="101"/>
      <c r="G22" s="113"/>
      <c r="H22" s="108">
        <f t="shared" si="2"/>
        <v>0</v>
      </c>
      <c r="I22" s="187"/>
    </row>
    <row r="23" spans="1:9">
      <c r="A23" s="409" t="s">
        <v>76</v>
      </c>
      <c r="B23" s="412" t="s">
        <v>60</v>
      </c>
      <c r="C23" s="413"/>
      <c r="D23" s="30" t="s">
        <v>69</v>
      </c>
      <c r="E23" s="67" t="str">
        <f>'Orçamento-Projeto'!D25</f>
        <v>Horas de trabalho</v>
      </c>
      <c r="F23" s="102"/>
      <c r="G23" s="114"/>
      <c r="H23" s="109">
        <f>F23*G23</f>
        <v>0</v>
      </c>
      <c r="I23" s="38"/>
    </row>
    <row r="24" spans="1:9" ht="25.5">
      <c r="A24" s="410"/>
      <c r="B24" s="414"/>
      <c r="C24" s="415"/>
      <c r="D24" s="31" t="s">
        <v>70</v>
      </c>
      <c r="E24" s="68" t="str">
        <f>'Orçamento-Projeto'!D26</f>
        <v>Unidade</v>
      </c>
      <c r="F24" s="103"/>
      <c r="G24" s="87"/>
      <c r="H24" s="110">
        <f t="shared" ref="H24:H27" si="3">F24*G24</f>
        <v>0</v>
      </c>
      <c r="I24" s="39"/>
    </row>
    <row r="25" spans="1:9" ht="38.25">
      <c r="A25" s="410"/>
      <c r="B25" s="414"/>
      <c r="C25" s="415"/>
      <c r="D25" s="188" t="s">
        <v>71</v>
      </c>
      <c r="E25" s="68" t="str">
        <f>'Orçamento-Projeto'!D27</f>
        <v>Unidade</v>
      </c>
      <c r="F25" s="103"/>
      <c r="G25" s="87"/>
      <c r="H25" s="110">
        <f t="shared" si="3"/>
        <v>0</v>
      </c>
      <c r="I25" s="39"/>
    </row>
    <row r="26" spans="1:9" ht="51">
      <c r="A26" s="410"/>
      <c r="B26" s="414"/>
      <c r="C26" s="415"/>
      <c r="D26" s="31" t="s">
        <v>72</v>
      </c>
      <c r="E26" s="68" t="str">
        <f>'Orçamento-Projeto'!D28</f>
        <v>Unidade</v>
      </c>
      <c r="F26" s="103"/>
      <c r="G26" s="87"/>
      <c r="H26" s="110">
        <f t="shared" si="3"/>
        <v>0</v>
      </c>
      <c r="I26" s="39"/>
    </row>
    <row r="27" spans="1:9" ht="26.25" thickBot="1">
      <c r="A27" s="411"/>
      <c r="B27" s="288" t="s">
        <v>38</v>
      </c>
      <c r="C27" s="289">
        <f>SUM(H23:H27)</f>
        <v>0</v>
      </c>
      <c r="D27" s="189" t="s">
        <v>73</v>
      </c>
      <c r="E27" s="82" t="str">
        <f>'Orçamento-Projeto'!D29</f>
        <v>Diárias</v>
      </c>
      <c r="F27" s="104"/>
      <c r="G27" s="89"/>
      <c r="H27" s="111">
        <f t="shared" si="3"/>
        <v>0</v>
      </c>
      <c r="I27" s="128"/>
    </row>
  </sheetData>
  <sheetProtection sheet="1" objects="1" scenarios="1"/>
  <protectedRanges>
    <protectedRange sqref="B8:C11 B13:C16 B18:C21 B23:C26 F8:G27 I8:I27" name="Intervalo1"/>
  </protectedRanges>
  <mergeCells count="18">
    <mergeCell ref="B8:C11"/>
    <mergeCell ref="D6:D7"/>
    <mergeCell ref="A1:I1"/>
    <mergeCell ref="A8:A12"/>
    <mergeCell ref="I2:I7"/>
    <mergeCell ref="A6:C7"/>
    <mergeCell ref="A2:D5"/>
    <mergeCell ref="E2:H5"/>
    <mergeCell ref="E6:E7"/>
    <mergeCell ref="F6:F7"/>
    <mergeCell ref="H6:H7"/>
    <mergeCell ref="G6:G7"/>
    <mergeCell ref="A13:A17"/>
    <mergeCell ref="B13:C16"/>
    <mergeCell ref="A18:A22"/>
    <mergeCell ref="B18:C21"/>
    <mergeCell ref="A23:A27"/>
    <mergeCell ref="B23:C26"/>
  </mergeCells>
  <conditionalFormatting sqref="E2 A1:B2 A28:J1048576 G9:G12 D10:E12 F8:F12 L1:XFD1048576 J1:J27">
    <cfRule type="cellIs" dxfId="111" priority="96" operator="equal">
      <formula>0</formula>
    </cfRule>
  </conditionalFormatting>
  <conditionalFormatting sqref="F6">
    <cfRule type="cellIs" dxfId="110" priority="91" operator="equal">
      <formula>0</formula>
    </cfRule>
  </conditionalFormatting>
  <conditionalFormatting sqref="G6">
    <cfRule type="cellIs" dxfId="109" priority="80" operator="equal">
      <formula>0</formula>
    </cfRule>
  </conditionalFormatting>
  <conditionalFormatting sqref="E8:E9 G8:I8 H9:H12">
    <cfRule type="cellIs" dxfId="108" priority="64" operator="equal">
      <formula>0</formula>
    </cfRule>
  </conditionalFormatting>
  <conditionalFormatting sqref="D8:D9">
    <cfRule type="cellIs" dxfId="107" priority="58" operator="equal">
      <formula>0</formula>
    </cfRule>
  </conditionalFormatting>
  <conditionalFormatting sqref="I9">
    <cfRule type="cellIs" dxfId="106" priority="53" operator="equal">
      <formula>0</formula>
    </cfRule>
  </conditionalFormatting>
  <conditionalFormatting sqref="I10">
    <cfRule type="cellIs" dxfId="105" priority="52" operator="equal">
      <formula>0</formula>
    </cfRule>
  </conditionalFormatting>
  <conditionalFormatting sqref="I11">
    <cfRule type="cellIs" dxfId="104" priority="51" operator="equal">
      <formula>0</formula>
    </cfRule>
  </conditionalFormatting>
  <conditionalFormatting sqref="I12">
    <cfRule type="cellIs" dxfId="103" priority="48" operator="equal">
      <formula>0</formula>
    </cfRule>
  </conditionalFormatting>
  <conditionalFormatting sqref="I2">
    <cfRule type="cellIs" dxfId="102" priority="26" operator="equal">
      <formula>0</formula>
    </cfRule>
  </conditionalFormatting>
  <conditionalFormatting sqref="G14:G17 D15:E17 F13:F17">
    <cfRule type="cellIs" dxfId="101" priority="25" operator="equal">
      <formula>0</formula>
    </cfRule>
  </conditionalFormatting>
  <conditionalFormatting sqref="E13:E14 G13:I13 H14:H17">
    <cfRule type="cellIs" dxfId="100" priority="24" operator="equal">
      <formula>0</formula>
    </cfRule>
  </conditionalFormatting>
  <conditionalFormatting sqref="D13:D14">
    <cfRule type="cellIs" dxfId="99" priority="23" operator="equal">
      <formula>0</formula>
    </cfRule>
  </conditionalFormatting>
  <conditionalFormatting sqref="I14">
    <cfRule type="cellIs" dxfId="98" priority="22" operator="equal">
      <formula>0</formula>
    </cfRule>
  </conditionalFormatting>
  <conditionalFormatting sqref="I15">
    <cfRule type="cellIs" dxfId="97" priority="21" operator="equal">
      <formula>0</formula>
    </cfRule>
  </conditionalFormatting>
  <conditionalFormatting sqref="I16">
    <cfRule type="cellIs" dxfId="96" priority="20" operator="equal">
      <formula>0</formula>
    </cfRule>
  </conditionalFormatting>
  <conditionalFormatting sqref="I17">
    <cfRule type="cellIs" dxfId="95" priority="19" operator="equal">
      <formula>0</formula>
    </cfRule>
  </conditionalFormatting>
  <conditionalFormatting sqref="G19:G22 E20:E22 F18:F22">
    <cfRule type="cellIs" dxfId="94" priority="18" operator="equal">
      <formula>0</formula>
    </cfRule>
  </conditionalFormatting>
  <conditionalFormatting sqref="E18:E19 G18:I18 H19:H22">
    <cfRule type="cellIs" dxfId="93" priority="17" operator="equal">
      <formula>0</formula>
    </cfRule>
  </conditionalFormatting>
  <conditionalFormatting sqref="I19">
    <cfRule type="cellIs" dxfId="92" priority="15" operator="equal">
      <formula>0</formula>
    </cfRule>
  </conditionalFormatting>
  <conditionalFormatting sqref="I20">
    <cfRule type="cellIs" dxfId="91" priority="14" operator="equal">
      <formula>0</formula>
    </cfRule>
  </conditionalFormatting>
  <conditionalFormatting sqref="I21">
    <cfRule type="cellIs" dxfId="90" priority="13" operator="equal">
      <formula>0</formula>
    </cfRule>
  </conditionalFormatting>
  <conditionalFormatting sqref="I22">
    <cfRule type="cellIs" dxfId="89" priority="12" operator="equal">
      <formula>0</formula>
    </cfRule>
  </conditionalFormatting>
  <conditionalFormatting sqref="G24:G27 E25:E27 F23:F27">
    <cfRule type="cellIs" dxfId="88" priority="11" operator="equal">
      <formula>0</formula>
    </cfRule>
  </conditionalFormatting>
  <conditionalFormatting sqref="E23:E24 G23:I23 H24:H27">
    <cfRule type="cellIs" dxfId="87" priority="10" operator="equal">
      <formula>0</formula>
    </cfRule>
  </conditionalFormatting>
  <conditionalFormatting sqref="I24">
    <cfRule type="cellIs" dxfId="86" priority="8" operator="equal">
      <formula>0</formula>
    </cfRule>
  </conditionalFormatting>
  <conditionalFormatting sqref="I25">
    <cfRule type="cellIs" dxfId="85" priority="7" operator="equal">
      <formula>0</formula>
    </cfRule>
  </conditionalFormatting>
  <conditionalFormatting sqref="I26">
    <cfRule type="cellIs" dxfId="84" priority="6" operator="equal">
      <formula>0</formula>
    </cfRule>
  </conditionalFormatting>
  <conditionalFormatting sqref="I27">
    <cfRule type="cellIs" dxfId="83" priority="5" operator="equal">
      <formula>0</formula>
    </cfRule>
  </conditionalFormatting>
  <conditionalFormatting sqref="D20:D22">
    <cfRule type="cellIs" dxfId="82" priority="4" operator="equal">
      <formula>0</formula>
    </cfRule>
  </conditionalFormatting>
  <conditionalFormatting sqref="D18:D19">
    <cfRule type="cellIs" dxfId="81" priority="3" operator="equal">
      <formula>0</formula>
    </cfRule>
  </conditionalFormatting>
  <conditionalFormatting sqref="D25:D27">
    <cfRule type="cellIs" dxfId="80" priority="2" operator="equal">
      <formula>0</formula>
    </cfRule>
  </conditionalFormatting>
  <conditionalFormatting sqref="D23:D24">
    <cfRule type="cellIs" dxfId="79" priority="1" operator="equal">
      <formula>0</formula>
    </cfRule>
  </conditionalFormatting>
  <dataValidations xWindow="1367" yWindow="407" count="1">
    <dataValidation type="list" allowBlank="1" showInputMessage="1" showErrorMessage="1" sqref="I8:I27" xr:uid="{00000000-0002-0000-0300-000001000000}">
      <formula1>$K$2:$K$4</formula1>
    </dataValidation>
  </dataValidations>
  <printOptions horizontalCentered="1"/>
  <pageMargins left="0.19685039370078741" right="0.19685039370078741" top="0.19685039370078741" bottom="0.19685039370078741" header="0" footer="0"/>
  <pageSetup paperSize="8" scale="81" fitToHeight="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D8FA3-8905-4E0D-91F3-A010CD5D5DDC}">
  <sheetPr>
    <tabColor theme="9" tint="0.79998168889431442"/>
    <pageSetUpPr fitToPage="1"/>
  </sheetPr>
  <dimension ref="A1:AW55"/>
  <sheetViews>
    <sheetView showGridLines="0" zoomScaleNormal="100" zoomScaleSheetLayoutView="70" workbookViewId="0">
      <pane ySplit="7" topLeftCell="A41" activePane="bottomLeft" state="frozen"/>
      <selection activeCell="E32" sqref="E32"/>
      <selection pane="bottomLeft" activeCell="D43" sqref="D43"/>
    </sheetView>
  </sheetViews>
  <sheetFormatPr defaultColWidth="9.140625" defaultRowHeight="15"/>
  <cols>
    <col min="1" max="1" width="9.7109375" style="1" customWidth="1"/>
    <col min="2" max="2" width="20.7109375" style="1" customWidth="1"/>
    <col min="3" max="3" width="15.7109375" style="9" customWidth="1"/>
    <col min="4" max="4" width="61.42578125" style="1" customWidth="1"/>
    <col min="5" max="5" width="18.7109375" style="1" customWidth="1"/>
    <col min="6" max="8" width="17.85546875" style="1" customWidth="1"/>
    <col min="9" max="9" width="23.7109375" style="9" customWidth="1"/>
    <col min="10" max="10" width="9.140625" style="1"/>
    <col min="11" max="11" width="8.85546875" hidden="1" customWidth="1"/>
    <col min="12" max="41" width="9.140625" style="1"/>
    <col min="42" max="42" width="5.85546875" style="1" bestFit="1" customWidth="1"/>
    <col min="43" max="16384" width="9.140625" style="1"/>
  </cols>
  <sheetData>
    <row r="1" spans="1:49" ht="24.95" customHeight="1" thickBot="1">
      <c r="A1" s="358" t="s">
        <v>77</v>
      </c>
      <c r="B1" s="359"/>
      <c r="C1" s="359"/>
      <c r="D1" s="359"/>
      <c r="E1" s="359"/>
      <c r="F1" s="359"/>
      <c r="G1" s="359"/>
      <c r="H1" s="359"/>
      <c r="I1" s="360"/>
      <c r="K1" s="131" t="s">
        <v>17</v>
      </c>
    </row>
    <row r="2" spans="1:49" ht="15" customHeight="1">
      <c r="A2" s="363"/>
      <c r="B2" s="364"/>
      <c r="C2" s="364"/>
      <c r="D2" s="365"/>
      <c r="E2" s="406" t="s">
        <v>18</v>
      </c>
      <c r="F2" s="372"/>
      <c r="G2" s="372"/>
      <c r="H2" s="373"/>
      <c r="I2" s="361" t="s">
        <v>19</v>
      </c>
      <c r="K2" s="14" t="s">
        <v>20</v>
      </c>
    </row>
    <row r="3" spans="1:49" ht="15" customHeight="1">
      <c r="A3" s="366"/>
      <c r="B3" s="367"/>
      <c r="C3" s="367"/>
      <c r="D3" s="368"/>
      <c r="E3" s="407"/>
      <c r="F3" s="374"/>
      <c r="G3" s="374"/>
      <c r="H3" s="375"/>
      <c r="I3" s="362"/>
      <c r="K3" s="14" t="s">
        <v>21</v>
      </c>
    </row>
    <row r="4" spans="1:49" ht="15" customHeight="1">
      <c r="A4" s="366"/>
      <c r="B4" s="367"/>
      <c r="C4" s="367"/>
      <c r="D4" s="368"/>
      <c r="E4" s="407"/>
      <c r="F4" s="374"/>
      <c r="G4" s="374"/>
      <c r="H4" s="375"/>
      <c r="I4" s="362"/>
      <c r="K4" s="131" t="s">
        <v>22</v>
      </c>
    </row>
    <row r="5" spans="1:49" s="2" customFormat="1" ht="15.75" customHeight="1" thickBot="1">
      <c r="A5" s="369"/>
      <c r="B5" s="370"/>
      <c r="C5" s="370"/>
      <c r="D5" s="371"/>
      <c r="E5" s="407"/>
      <c r="F5" s="374"/>
      <c r="G5" s="374"/>
      <c r="H5" s="375"/>
      <c r="I5" s="362"/>
      <c r="J5" s="10"/>
      <c r="K5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</row>
    <row r="6" spans="1:49" ht="15" customHeight="1">
      <c r="A6" s="376" t="s">
        <v>23</v>
      </c>
      <c r="B6" s="377"/>
      <c r="C6" s="377"/>
      <c r="D6" s="348" t="s">
        <v>24</v>
      </c>
      <c r="E6" s="380" t="s">
        <v>25</v>
      </c>
      <c r="F6" s="377" t="s">
        <v>26</v>
      </c>
      <c r="G6" s="377" t="s">
        <v>27</v>
      </c>
      <c r="H6" s="383" t="s">
        <v>28</v>
      </c>
      <c r="I6" s="362"/>
    </row>
    <row r="7" spans="1:49" ht="15.75" customHeight="1" thickBot="1">
      <c r="A7" s="378"/>
      <c r="B7" s="379"/>
      <c r="C7" s="379"/>
      <c r="D7" s="402"/>
      <c r="E7" s="381"/>
      <c r="F7" s="382"/>
      <c r="G7" s="382"/>
      <c r="H7" s="408"/>
      <c r="I7" s="400"/>
    </row>
    <row r="8" spans="1:49">
      <c r="A8" s="427" t="s">
        <v>78</v>
      </c>
      <c r="B8" s="430" t="s">
        <v>60</v>
      </c>
      <c r="C8" s="431"/>
      <c r="D8" s="190" t="s">
        <v>79</v>
      </c>
      <c r="E8" s="64" t="str">
        <f>'Orçamento-Projeto'!D30</f>
        <v>Horas de trabalho</v>
      </c>
      <c r="F8" s="83"/>
      <c r="G8" s="86"/>
      <c r="H8" s="105">
        <f>F8*G8</f>
        <v>0</v>
      </c>
      <c r="I8" s="27"/>
    </row>
    <row r="9" spans="1:49">
      <c r="A9" s="428"/>
      <c r="B9" s="432"/>
      <c r="C9" s="433"/>
      <c r="D9" s="16" t="s">
        <v>80</v>
      </c>
      <c r="E9" s="65" t="str">
        <f>'Orçamento-Projeto'!D31</f>
        <v>Horas de trabalho</v>
      </c>
      <c r="F9" s="192"/>
      <c r="G9" s="88"/>
      <c r="H9" s="107">
        <f t="shared" ref="H9:H55" si="0">F9*G9</f>
        <v>0</v>
      </c>
      <c r="I9" s="28"/>
    </row>
    <row r="10" spans="1:49">
      <c r="A10" s="428"/>
      <c r="B10" s="432"/>
      <c r="C10" s="433"/>
      <c r="D10" s="16" t="s">
        <v>81</v>
      </c>
      <c r="E10" s="65" t="str">
        <f>'Orçamento-Projeto'!D32</f>
        <v>Unidade</v>
      </c>
      <c r="F10" s="192"/>
      <c r="G10" s="88"/>
      <c r="H10" s="107">
        <f t="shared" si="0"/>
        <v>0</v>
      </c>
      <c r="I10" s="28"/>
    </row>
    <row r="11" spans="1:49" ht="38.25">
      <c r="A11" s="428"/>
      <c r="B11" s="432"/>
      <c r="C11" s="433"/>
      <c r="D11" s="16" t="s">
        <v>82</v>
      </c>
      <c r="E11" s="65" t="str">
        <f>'Orçamento-Projeto'!D33</f>
        <v>Unidade</v>
      </c>
      <c r="F11" s="192"/>
      <c r="G11" s="88"/>
      <c r="H11" s="107">
        <f t="shared" si="0"/>
        <v>0</v>
      </c>
      <c r="I11" s="28"/>
    </row>
    <row r="12" spans="1:49" ht="38.25">
      <c r="A12" s="428"/>
      <c r="B12" s="432"/>
      <c r="C12" s="433"/>
      <c r="D12" s="16" t="s">
        <v>83</v>
      </c>
      <c r="E12" s="65" t="str">
        <f>'Orçamento-Projeto'!D34</f>
        <v>Unidade</v>
      </c>
      <c r="F12" s="192"/>
      <c r="G12" s="88"/>
      <c r="H12" s="107">
        <f t="shared" si="0"/>
        <v>0</v>
      </c>
      <c r="I12" s="28"/>
    </row>
    <row r="13" spans="1:49">
      <c r="A13" s="428"/>
      <c r="B13" s="432"/>
      <c r="C13" s="433"/>
      <c r="D13" s="16" t="s">
        <v>84</v>
      </c>
      <c r="E13" s="65" t="str">
        <f>'Orçamento-Projeto'!D35</f>
        <v>Diárias</v>
      </c>
      <c r="F13" s="192"/>
      <c r="G13" s="88"/>
      <c r="H13" s="107">
        <f t="shared" si="0"/>
        <v>0</v>
      </c>
      <c r="I13" s="28"/>
    </row>
    <row r="14" spans="1:49">
      <c r="A14" s="428"/>
      <c r="B14" s="432"/>
      <c r="C14" s="433"/>
      <c r="D14" s="191" t="s">
        <v>85</v>
      </c>
      <c r="E14" s="65" t="str">
        <f>'Orçamento-Projeto'!D36</f>
        <v>Horas de trabalho</v>
      </c>
      <c r="F14" s="192"/>
      <c r="G14" s="88"/>
      <c r="H14" s="107">
        <f t="shared" si="0"/>
        <v>0</v>
      </c>
      <c r="I14" s="28"/>
    </row>
    <row r="15" spans="1:49">
      <c r="A15" s="428"/>
      <c r="B15" s="432"/>
      <c r="C15" s="433"/>
      <c r="D15" s="191" t="s">
        <v>86</v>
      </c>
      <c r="E15" s="65" t="str">
        <f>'Orçamento-Projeto'!D37</f>
        <v>Diárias</v>
      </c>
      <c r="F15" s="192"/>
      <c r="G15" s="88"/>
      <c r="H15" s="107">
        <f t="shared" si="0"/>
        <v>0</v>
      </c>
      <c r="I15" s="28"/>
    </row>
    <row r="16" spans="1:49" ht="25.5">
      <c r="A16" s="428"/>
      <c r="B16" s="432"/>
      <c r="C16" s="433"/>
      <c r="D16" s="191" t="s">
        <v>87</v>
      </c>
      <c r="E16" s="65" t="str">
        <f>'Orçamento-Projeto'!D38</f>
        <v>Unidade</v>
      </c>
      <c r="F16" s="192"/>
      <c r="G16" s="88"/>
      <c r="H16" s="107">
        <f t="shared" si="0"/>
        <v>0</v>
      </c>
      <c r="I16" s="28"/>
    </row>
    <row r="17" spans="1:9" ht="25.5">
      <c r="A17" s="428"/>
      <c r="B17" s="432"/>
      <c r="C17" s="433"/>
      <c r="D17" s="191" t="s">
        <v>88</v>
      </c>
      <c r="E17" s="65" t="str">
        <f>'Orçamento-Projeto'!D39</f>
        <v>Unidade</v>
      </c>
      <c r="F17" s="192"/>
      <c r="G17" s="88"/>
      <c r="H17" s="107">
        <f t="shared" si="0"/>
        <v>0</v>
      </c>
      <c r="I17" s="28"/>
    </row>
    <row r="18" spans="1:9">
      <c r="A18" s="428"/>
      <c r="B18" s="432"/>
      <c r="C18" s="433"/>
      <c r="D18" s="191" t="s">
        <v>89</v>
      </c>
      <c r="E18" s="65" t="str">
        <f>'Orçamento-Projeto'!D40</f>
        <v>Unidade</v>
      </c>
      <c r="F18" s="192"/>
      <c r="G18" s="88"/>
      <c r="H18" s="107">
        <f t="shared" si="0"/>
        <v>0</v>
      </c>
      <c r="I18" s="28"/>
    </row>
    <row r="19" spans="1:9" ht="15.75" thickBot="1">
      <c r="A19" s="429"/>
      <c r="B19" s="290" t="s">
        <v>38</v>
      </c>
      <c r="C19" s="291">
        <f>SUM(H8:H19)</f>
        <v>0</v>
      </c>
      <c r="D19" s="193" t="s">
        <v>90</v>
      </c>
      <c r="E19" s="90" t="str">
        <f>'Orçamento-Projeto'!D41</f>
        <v>Unidade</v>
      </c>
      <c r="F19" s="194"/>
      <c r="G19" s="113"/>
      <c r="H19" s="108">
        <f t="shared" si="0"/>
        <v>0</v>
      </c>
      <c r="I19" s="187"/>
    </row>
    <row r="20" spans="1:9">
      <c r="A20" s="409" t="s">
        <v>91</v>
      </c>
      <c r="B20" s="423" t="s">
        <v>60</v>
      </c>
      <c r="C20" s="424"/>
      <c r="D20" s="292" t="s">
        <v>79</v>
      </c>
      <c r="E20" s="67" t="str">
        <f>'Orçamento-Projeto'!D30</f>
        <v>Horas de trabalho</v>
      </c>
      <c r="F20" s="172"/>
      <c r="G20" s="114"/>
      <c r="H20" s="109">
        <f t="shared" si="0"/>
        <v>0</v>
      </c>
      <c r="I20" s="38"/>
    </row>
    <row r="21" spans="1:9">
      <c r="A21" s="410"/>
      <c r="B21" s="425"/>
      <c r="C21" s="426"/>
      <c r="D21" s="293" t="s">
        <v>80</v>
      </c>
      <c r="E21" s="68" t="str">
        <f>'Orçamento-Projeto'!D31</f>
        <v>Horas de trabalho</v>
      </c>
      <c r="F21" s="84"/>
      <c r="G21" s="87"/>
      <c r="H21" s="110">
        <f t="shared" si="0"/>
        <v>0</v>
      </c>
      <c r="I21" s="39"/>
    </row>
    <row r="22" spans="1:9">
      <c r="A22" s="410"/>
      <c r="B22" s="425"/>
      <c r="C22" s="426"/>
      <c r="D22" s="293" t="s">
        <v>81</v>
      </c>
      <c r="E22" s="68" t="str">
        <f>'Orçamento-Projeto'!D32</f>
        <v>Unidade</v>
      </c>
      <c r="F22" s="84"/>
      <c r="G22" s="87"/>
      <c r="H22" s="110">
        <f t="shared" si="0"/>
        <v>0</v>
      </c>
      <c r="I22" s="39"/>
    </row>
    <row r="23" spans="1:9" ht="38.25">
      <c r="A23" s="410"/>
      <c r="B23" s="425"/>
      <c r="C23" s="426"/>
      <c r="D23" s="293" t="s">
        <v>82</v>
      </c>
      <c r="E23" s="68" t="str">
        <f>'Orçamento-Projeto'!D33</f>
        <v>Unidade</v>
      </c>
      <c r="F23" s="84"/>
      <c r="G23" s="87"/>
      <c r="H23" s="110">
        <f t="shared" si="0"/>
        <v>0</v>
      </c>
      <c r="I23" s="39"/>
    </row>
    <row r="24" spans="1:9" ht="38.25">
      <c r="A24" s="410"/>
      <c r="B24" s="425"/>
      <c r="C24" s="426"/>
      <c r="D24" s="293" t="s">
        <v>83</v>
      </c>
      <c r="E24" s="68" t="str">
        <f>'Orçamento-Projeto'!D34</f>
        <v>Unidade</v>
      </c>
      <c r="F24" s="84"/>
      <c r="G24" s="87"/>
      <c r="H24" s="110">
        <f t="shared" si="0"/>
        <v>0</v>
      </c>
      <c r="I24" s="39"/>
    </row>
    <row r="25" spans="1:9">
      <c r="A25" s="410"/>
      <c r="B25" s="425"/>
      <c r="C25" s="426"/>
      <c r="D25" s="293" t="s">
        <v>84</v>
      </c>
      <c r="E25" s="68" t="str">
        <f>'Orçamento-Projeto'!D35</f>
        <v>Diárias</v>
      </c>
      <c r="F25" s="84"/>
      <c r="G25" s="87"/>
      <c r="H25" s="110">
        <f t="shared" si="0"/>
        <v>0</v>
      </c>
      <c r="I25" s="39"/>
    </row>
    <row r="26" spans="1:9">
      <c r="A26" s="410"/>
      <c r="B26" s="425"/>
      <c r="C26" s="426"/>
      <c r="D26" s="31" t="s">
        <v>85</v>
      </c>
      <c r="E26" s="68" t="str">
        <f>'Orçamento-Projeto'!D36</f>
        <v>Horas de trabalho</v>
      </c>
      <c r="F26" s="84"/>
      <c r="G26" s="87"/>
      <c r="H26" s="110">
        <f t="shared" si="0"/>
        <v>0</v>
      </c>
      <c r="I26" s="39"/>
    </row>
    <row r="27" spans="1:9">
      <c r="A27" s="410"/>
      <c r="B27" s="425"/>
      <c r="C27" s="426"/>
      <c r="D27" s="31" t="s">
        <v>86</v>
      </c>
      <c r="E27" s="68" t="str">
        <f>'Orçamento-Projeto'!D37</f>
        <v>Diárias</v>
      </c>
      <c r="F27" s="84"/>
      <c r="G27" s="87"/>
      <c r="H27" s="110">
        <f t="shared" si="0"/>
        <v>0</v>
      </c>
      <c r="I27" s="39"/>
    </row>
    <row r="28" spans="1:9" ht="25.5">
      <c r="A28" s="410"/>
      <c r="B28" s="425"/>
      <c r="C28" s="426"/>
      <c r="D28" s="31" t="s">
        <v>87</v>
      </c>
      <c r="E28" s="68" t="str">
        <f>'Orçamento-Projeto'!D38</f>
        <v>Unidade</v>
      </c>
      <c r="F28" s="84"/>
      <c r="G28" s="87"/>
      <c r="H28" s="110">
        <f t="shared" si="0"/>
        <v>0</v>
      </c>
      <c r="I28" s="39"/>
    </row>
    <row r="29" spans="1:9" ht="25.5">
      <c r="A29" s="410"/>
      <c r="B29" s="425"/>
      <c r="C29" s="426"/>
      <c r="D29" s="31" t="s">
        <v>88</v>
      </c>
      <c r="E29" s="68" t="str">
        <f>'Orçamento-Projeto'!D39</f>
        <v>Unidade</v>
      </c>
      <c r="F29" s="84"/>
      <c r="G29" s="87"/>
      <c r="H29" s="110">
        <f t="shared" si="0"/>
        <v>0</v>
      </c>
      <c r="I29" s="39"/>
    </row>
    <row r="30" spans="1:9">
      <c r="A30" s="410"/>
      <c r="B30" s="425"/>
      <c r="C30" s="426"/>
      <c r="D30" s="31" t="s">
        <v>89</v>
      </c>
      <c r="E30" s="68" t="str">
        <f>'Orçamento-Projeto'!D40</f>
        <v>Unidade</v>
      </c>
      <c r="F30" s="84"/>
      <c r="G30" s="87"/>
      <c r="H30" s="110">
        <f t="shared" si="0"/>
        <v>0</v>
      </c>
      <c r="I30" s="39"/>
    </row>
    <row r="31" spans="1:9" ht="15.75" thickBot="1">
      <c r="A31" s="411"/>
      <c r="B31" s="288" t="s">
        <v>38</v>
      </c>
      <c r="C31" s="289">
        <f>SUM(H20:H31)</f>
        <v>0</v>
      </c>
      <c r="D31" s="294" t="s">
        <v>90</v>
      </c>
      <c r="E31" s="82" t="str">
        <f>'Orçamento-Projeto'!D41</f>
        <v>Unidade</v>
      </c>
      <c r="F31" s="85"/>
      <c r="G31" s="89"/>
      <c r="H31" s="111">
        <f t="shared" si="0"/>
        <v>0</v>
      </c>
      <c r="I31" s="128"/>
    </row>
    <row r="32" spans="1:9">
      <c r="A32" s="427" t="s">
        <v>92</v>
      </c>
      <c r="B32" s="430" t="s">
        <v>60</v>
      </c>
      <c r="C32" s="431"/>
      <c r="D32" s="190" t="s">
        <v>79</v>
      </c>
      <c r="E32" s="64" t="str">
        <f>'Orçamento-Projeto'!D30</f>
        <v>Horas de trabalho</v>
      </c>
      <c r="F32" s="83"/>
      <c r="G32" s="86"/>
      <c r="H32" s="105">
        <f t="shared" si="0"/>
        <v>0</v>
      </c>
      <c r="I32" s="27"/>
    </row>
    <row r="33" spans="1:9">
      <c r="A33" s="428"/>
      <c r="B33" s="432"/>
      <c r="C33" s="433"/>
      <c r="D33" s="16" t="s">
        <v>80</v>
      </c>
      <c r="E33" s="65" t="str">
        <f>'Orçamento-Projeto'!D31</f>
        <v>Horas de trabalho</v>
      </c>
      <c r="F33" s="192"/>
      <c r="G33" s="88"/>
      <c r="H33" s="107">
        <f t="shared" si="0"/>
        <v>0</v>
      </c>
      <c r="I33" s="28"/>
    </row>
    <row r="34" spans="1:9">
      <c r="A34" s="428"/>
      <c r="B34" s="432"/>
      <c r="C34" s="433"/>
      <c r="D34" s="16" t="s">
        <v>81</v>
      </c>
      <c r="E34" s="65" t="str">
        <f>'Orçamento-Projeto'!D32</f>
        <v>Unidade</v>
      </c>
      <c r="F34" s="192"/>
      <c r="G34" s="88"/>
      <c r="H34" s="107">
        <f t="shared" si="0"/>
        <v>0</v>
      </c>
      <c r="I34" s="28"/>
    </row>
    <row r="35" spans="1:9" ht="38.25">
      <c r="A35" s="428"/>
      <c r="B35" s="432"/>
      <c r="C35" s="433"/>
      <c r="D35" s="16" t="s">
        <v>82</v>
      </c>
      <c r="E35" s="65" t="str">
        <f>'Orçamento-Projeto'!D33</f>
        <v>Unidade</v>
      </c>
      <c r="F35" s="192"/>
      <c r="G35" s="88"/>
      <c r="H35" s="107">
        <f t="shared" si="0"/>
        <v>0</v>
      </c>
      <c r="I35" s="28"/>
    </row>
    <row r="36" spans="1:9" ht="38.25">
      <c r="A36" s="428"/>
      <c r="B36" s="432"/>
      <c r="C36" s="433"/>
      <c r="D36" s="16" t="s">
        <v>83</v>
      </c>
      <c r="E36" s="65" t="str">
        <f>'Orçamento-Projeto'!D34</f>
        <v>Unidade</v>
      </c>
      <c r="F36" s="192"/>
      <c r="G36" s="88"/>
      <c r="H36" s="107">
        <f t="shared" si="0"/>
        <v>0</v>
      </c>
      <c r="I36" s="28"/>
    </row>
    <row r="37" spans="1:9">
      <c r="A37" s="428"/>
      <c r="B37" s="432"/>
      <c r="C37" s="433"/>
      <c r="D37" s="16" t="s">
        <v>84</v>
      </c>
      <c r="E37" s="65" t="str">
        <f>'Orçamento-Projeto'!D35</f>
        <v>Diárias</v>
      </c>
      <c r="F37" s="192"/>
      <c r="G37" s="88"/>
      <c r="H37" s="107">
        <f t="shared" si="0"/>
        <v>0</v>
      </c>
      <c r="I37" s="28"/>
    </row>
    <row r="38" spans="1:9">
      <c r="A38" s="428"/>
      <c r="B38" s="432"/>
      <c r="C38" s="433"/>
      <c r="D38" s="191" t="s">
        <v>85</v>
      </c>
      <c r="E38" s="65" t="str">
        <f>'Orçamento-Projeto'!D36</f>
        <v>Horas de trabalho</v>
      </c>
      <c r="F38" s="192"/>
      <c r="G38" s="88"/>
      <c r="H38" s="107">
        <f t="shared" si="0"/>
        <v>0</v>
      </c>
      <c r="I38" s="28"/>
    </row>
    <row r="39" spans="1:9">
      <c r="A39" s="428"/>
      <c r="B39" s="432"/>
      <c r="C39" s="433"/>
      <c r="D39" s="191" t="s">
        <v>86</v>
      </c>
      <c r="E39" s="65" t="str">
        <f>'Orçamento-Projeto'!D37</f>
        <v>Diárias</v>
      </c>
      <c r="F39" s="192"/>
      <c r="G39" s="88"/>
      <c r="H39" s="107">
        <f t="shared" si="0"/>
        <v>0</v>
      </c>
      <c r="I39" s="28"/>
    </row>
    <row r="40" spans="1:9" ht="25.5">
      <c r="A40" s="428"/>
      <c r="B40" s="432"/>
      <c r="C40" s="433"/>
      <c r="D40" s="191" t="s">
        <v>87</v>
      </c>
      <c r="E40" s="65" t="str">
        <f>'Orçamento-Projeto'!D38</f>
        <v>Unidade</v>
      </c>
      <c r="F40" s="192"/>
      <c r="G40" s="88"/>
      <c r="H40" s="107">
        <f t="shared" si="0"/>
        <v>0</v>
      </c>
      <c r="I40" s="28"/>
    </row>
    <row r="41" spans="1:9" ht="25.5">
      <c r="A41" s="428"/>
      <c r="B41" s="432"/>
      <c r="C41" s="433"/>
      <c r="D41" s="191" t="s">
        <v>88</v>
      </c>
      <c r="E41" s="65" t="str">
        <f>'Orçamento-Projeto'!D39</f>
        <v>Unidade</v>
      </c>
      <c r="F41" s="192"/>
      <c r="G41" s="88"/>
      <c r="H41" s="107">
        <f t="shared" si="0"/>
        <v>0</v>
      </c>
      <c r="I41" s="28"/>
    </row>
    <row r="42" spans="1:9">
      <c r="A42" s="428"/>
      <c r="B42" s="432"/>
      <c r="C42" s="433"/>
      <c r="D42" s="191" t="s">
        <v>89</v>
      </c>
      <c r="E42" s="65" t="str">
        <f>'Orçamento-Projeto'!D40</f>
        <v>Unidade</v>
      </c>
      <c r="F42" s="192"/>
      <c r="G42" s="88"/>
      <c r="H42" s="107">
        <f t="shared" si="0"/>
        <v>0</v>
      </c>
      <c r="I42" s="28"/>
    </row>
    <row r="43" spans="1:9" ht="15.75" thickBot="1">
      <c r="A43" s="429"/>
      <c r="B43" s="290" t="s">
        <v>38</v>
      </c>
      <c r="C43" s="291">
        <f>SUM(H32:H43)</f>
        <v>0</v>
      </c>
      <c r="D43" s="193" t="s">
        <v>90</v>
      </c>
      <c r="E43" s="90" t="str">
        <f>'Orçamento-Projeto'!D41</f>
        <v>Unidade</v>
      </c>
      <c r="F43" s="194"/>
      <c r="G43" s="113"/>
      <c r="H43" s="108">
        <f t="shared" si="0"/>
        <v>0</v>
      </c>
      <c r="I43" s="187"/>
    </row>
    <row r="44" spans="1:9">
      <c r="A44" s="409" t="s">
        <v>93</v>
      </c>
      <c r="B44" s="423" t="s">
        <v>60</v>
      </c>
      <c r="C44" s="424"/>
      <c r="D44" s="292" t="s">
        <v>79</v>
      </c>
      <c r="E44" s="67" t="str">
        <f>'Orçamento-Projeto'!D30</f>
        <v>Horas de trabalho</v>
      </c>
      <c r="F44" s="172"/>
      <c r="G44" s="114"/>
      <c r="H44" s="109">
        <f t="shared" si="0"/>
        <v>0</v>
      </c>
      <c r="I44" s="38"/>
    </row>
    <row r="45" spans="1:9">
      <c r="A45" s="410"/>
      <c r="B45" s="425"/>
      <c r="C45" s="426"/>
      <c r="D45" s="293" t="s">
        <v>80</v>
      </c>
      <c r="E45" s="68" t="str">
        <f>'Orçamento-Projeto'!D31</f>
        <v>Horas de trabalho</v>
      </c>
      <c r="F45" s="84"/>
      <c r="G45" s="87"/>
      <c r="H45" s="110">
        <f t="shared" si="0"/>
        <v>0</v>
      </c>
      <c r="I45" s="39"/>
    </row>
    <row r="46" spans="1:9">
      <c r="A46" s="410"/>
      <c r="B46" s="425"/>
      <c r="C46" s="426"/>
      <c r="D46" s="293" t="s">
        <v>81</v>
      </c>
      <c r="E46" s="68" t="str">
        <f>'Orçamento-Projeto'!D32</f>
        <v>Unidade</v>
      </c>
      <c r="F46" s="84"/>
      <c r="G46" s="87"/>
      <c r="H46" s="110">
        <f t="shared" si="0"/>
        <v>0</v>
      </c>
      <c r="I46" s="39"/>
    </row>
    <row r="47" spans="1:9" ht="38.25">
      <c r="A47" s="410"/>
      <c r="B47" s="425"/>
      <c r="C47" s="426"/>
      <c r="D47" s="293" t="s">
        <v>82</v>
      </c>
      <c r="E47" s="68" t="str">
        <f>'Orçamento-Projeto'!D33</f>
        <v>Unidade</v>
      </c>
      <c r="F47" s="84"/>
      <c r="G47" s="87"/>
      <c r="H47" s="110">
        <f t="shared" si="0"/>
        <v>0</v>
      </c>
      <c r="I47" s="39"/>
    </row>
    <row r="48" spans="1:9" ht="38.25">
      <c r="A48" s="410"/>
      <c r="B48" s="425"/>
      <c r="C48" s="426"/>
      <c r="D48" s="293" t="s">
        <v>83</v>
      </c>
      <c r="E48" s="68" t="str">
        <f>'Orçamento-Projeto'!D34</f>
        <v>Unidade</v>
      </c>
      <c r="F48" s="84"/>
      <c r="G48" s="87"/>
      <c r="H48" s="110">
        <f t="shared" si="0"/>
        <v>0</v>
      </c>
      <c r="I48" s="39"/>
    </row>
    <row r="49" spans="1:9">
      <c r="A49" s="410"/>
      <c r="B49" s="425"/>
      <c r="C49" s="426"/>
      <c r="D49" s="293" t="s">
        <v>84</v>
      </c>
      <c r="E49" s="68" t="str">
        <f>'Orçamento-Projeto'!D35</f>
        <v>Diárias</v>
      </c>
      <c r="F49" s="84"/>
      <c r="G49" s="87"/>
      <c r="H49" s="110">
        <f t="shared" si="0"/>
        <v>0</v>
      </c>
      <c r="I49" s="39"/>
    </row>
    <row r="50" spans="1:9">
      <c r="A50" s="410"/>
      <c r="B50" s="425"/>
      <c r="C50" s="426"/>
      <c r="D50" s="31" t="s">
        <v>85</v>
      </c>
      <c r="E50" s="68" t="str">
        <f>'Orçamento-Projeto'!D36</f>
        <v>Horas de trabalho</v>
      </c>
      <c r="F50" s="84"/>
      <c r="G50" s="87"/>
      <c r="H50" s="110">
        <f t="shared" si="0"/>
        <v>0</v>
      </c>
      <c r="I50" s="39"/>
    </row>
    <row r="51" spans="1:9">
      <c r="A51" s="410"/>
      <c r="B51" s="425"/>
      <c r="C51" s="426"/>
      <c r="D51" s="31" t="s">
        <v>86</v>
      </c>
      <c r="E51" s="68" t="str">
        <f>'Orçamento-Projeto'!D37</f>
        <v>Diárias</v>
      </c>
      <c r="F51" s="84"/>
      <c r="G51" s="87"/>
      <c r="H51" s="110">
        <f t="shared" si="0"/>
        <v>0</v>
      </c>
      <c r="I51" s="39"/>
    </row>
    <row r="52" spans="1:9" ht="25.5">
      <c r="A52" s="410"/>
      <c r="B52" s="425"/>
      <c r="C52" s="426"/>
      <c r="D52" s="31" t="s">
        <v>87</v>
      </c>
      <c r="E52" s="68" t="str">
        <f>'Orçamento-Projeto'!D38</f>
        <v>Unidade</v>
      </c>
      <c r="F52" s="84"/>
      <c r="G52" s="87"/>
      <c r="H52" s="110">
        <f t="shared" si="0"/>
        <v>0</v>
      </c>
      <c r="I52" s="39"/>
    </row>
    <row r="53" spans="1:9" ht="25.5">
      <c r="A53" s="410"/>
      <c r="B53" s="425"/>
      <c r="C53" s="426"/>
      <c r="D53" s="31" t="s">
        <v>88</v>
      </c>
      <c r="E53" s="68" t="str">
        <f>'Orçamento-Projeto'!D39</f>
        <v>Unidade</v>
      </c>
      <c r="F53" s="84"/>
      <c r="G53" s="87"/>
      <c r="H53" s="110">
        <f t="shared" si="0"/>
        <v>0</v>
      </c>
      <c r="I53" s="39"/>
    </row>
    <row r="54" spans="1:9">
      <c r="A54" s="410"/>
      <c r="B54" s="425"/>
      <c r="C54" s="426"/>
      <c r="D54" s="31" t="s">
        <v>89</v>
      </c>
      <c r="E54" s="68" t="str">
        <f>'Orçamento-Projeto'!D40</f>
        <v>Unidade</v>
      </c>
      <c r="F54" s="84"/>
      <c r="G54" s="87"/>
      <c r="H54" s="110">
        <f t="shared" si="0"/>
        <v>0</v>
      </c>
      <c r="I54" s="39"/>
    </row>
    <row r="55" spans="1:9" ht="15.75" thickBot="1">
      <c r="A55" s="411"/>
      <c r="B55" s="288" t="s">
        <v>38</v>
      </c>
      <c r="C55" s="289">
        <f>SUM(H44:H55)</f>
        <v>0</v>
      </c>
      <c r="D55" s="294" t="s">
        <v>90</v>
      </c>
      <c r="E55" s="82" t="str">
        <f>'Orçamento-Projeto'!D41</f>
        <v>Unidade</v>
      </c>
      <c r="F55" s="85"/>
      <c r="G55" s="89"/>
      <c r="H55" s="111">
        <f t="shared" si="0"/>
        <v>0</v>
      </c>
      <c r="I55" s="128"/>
    </row>
  </sheetData>
  <sheetProtection sheet="1" objects="1" scenarios="1"/>
  <protectedRanges>
    <protectedRange sqref="B8:C18 B20:C30 B32:C42 B44:C54 F8:G55 I8:I55" name="Intervalo1"/>
  </protectedRanges>
  <mergeCells count="18">
    <mergeCell ref="B8:C18"/>
    <mergeCell ref="A1:I1"/>
    <mergeCell ref="A2:D5"/>
    <mergeCell ref="E2:H5"/>
    <mergeCell ref="I2:I7"/>
    <mergeCell ref="A6:C7"/>
    <mergeCell ref="D6:D7"/>
    <mergeCell ref="E6:E7"/>
    <mergeCell ref="F6:F7"/>
    <mergeCell ref="G6:G7"/>
    <mergeCell ref="H6:H7"/>
    <mergeCell ref="A8:A19"/>
    <mergeCell ref="A20:A31"/>
    <mergeCell ref="B20:C30"/>
    <mergeCell ref="A32:A43"/>
    <mergeCell ref="B32:C42"/>
    <mergeCell ref="A44:A55"/>
    <mergeCell ref="B44:C54"/>
  </mergeCells>
  <conditionalFormatting sqref="E2 A1:B2 G14:G19 E8:F19 A56:J1048576 L1:XFD1048576 J1:J55">
    <cfRule type="cellIs" dxfId="78" priority="41" operator="equal">
      <formula>0</formula>
    </cfRule>
  </conditionalFormatting>
  <conditionalFormatting sqref="G8:I8 G9:G13 I9:I13 H9:H55">
    <cfRule type="cellIs" dxfId="77" priority="38" operator="equal">
      <formula>0</formula>
    </cfRule>
  </conditionalFormatting>
  <conditionalFormatting sqref="G6">
    <cfRule type="cellIs" dxfId="76" priority="26" operator="equal">
      <formula>0</formula>
    </cfRule>
  </conditionalFormatting>
  <conditionalFormatting sqref="F6">
    <cfRule type="cellIs" dxfId="75" priority="27" operator="equal">
      <formula>0</formula>
    </cfRule>
  </conditionalFormatting>
  <conditionalFormatting sqref="D8:D18">
    <cfRule type="cellIs" dxfId="74" priority="24" operator="equal">
      <formula>0</formula>
    </cfRule>
  </conditionalFormatting>
  <conditionalFormatting sqref="I2">
    <cfRule type="cellIs" dxfId="73" priority="18" operator="equal">
      <formula>0</formula>
    </cfRule>
  </conditionalFormatting>
  <conditionalFormatting sqref="D19">
    <cfRule type="cellIs" dxfId="72" priority="17" operator="equal">
      <formula>0</formula>
    </cfRule>
  </conditionalFormatting>
  <conditionalFormatting sqref="G26:G31 E20:F31">
    <cfRule type="cellIs" dxfId="71" priority="16" operator="equal">
      <formula>0</formula>
    </cfRule>
  </conditionalFormatting>
  <conditionalFormatting sqref="G20:G25 I20:I25">
    <cfRule type="cellIs" dxfId="70" priority="15" operator="equal">
      <formula>0</formula>
    </cfRule>
  </conditionalFormatting>
  <conditionalFormatting sqref="D20:D30">
    <cfRule type="cellIs" dxfId="69" priority="14" operator="equal">
      <formula>0</formula>
    </cfRule>
  </conditionalFormatting>
  <conditionalFormatting sqref="D31">
    <cfRule type="cellIs" dxfId="68" priority="13" operator="equal">
      <formula>0</formula>
    </cfRule>
  </conditionalFormatting>
  <conditionalFormatting sqref="G38:G43 E32:F43">
    <cfRule type="cellIs" dxfId="67" priority="12" operator="equal">
      <formula>0</formula>
    </cfRule>
  </conditionalFormatting>
  <conditionalFormatting sqref="G32:G37 I32:I37">
    <cfRule type="cellIs" dxfId="66" priority="11" operator="equal">
      <formula>0</formula>
    </cfRule>
  </conditionalFormatting>
  <conditionalFormatting sqref="G50:G55 E44:F55">
    <cfRule type="cellIs" dxfId="65" priority="8" operator="equal">
      <formula>0</formula>
    </cfRule>
  </conditionalFormatting>
  <conditionalFormatting sqref="G44:G49 I44:I49">
    <cfRule type="cellIs" dxfId="64" priority="7" operator="equal">
      <formula>0</formula>
    </cfRule>
  </conditionalFormatting>
  <conditionalFormatting sqref="D32:D42">
    <cfRule type="cellIs" dxfId="63" priority="4" operator="equal">
      <formula>0</formula>
    </cfRule>
  </conditionalFormatting>
  <conditionalFormatting sqref="D43">
    <cfRule type="cellIs" dxfId="62" priority="3" operator="equal">
      <formula>0</formula>
    </cfRule>
  </conditionalFormatting>
  <conditionalFormatting sqref="D44:D54">
    <cfRule type="cellIs" dxfId="61" priority="2" operator="equal">
      <formula>0</formula>
    </cfRule>
  </conditionalFormatting>
  <conditionalFormatting sqref="D55">
    <cfRule type="cellIs" dxfId="60" priority="1" operator="equal">
      <formula>0</formula>
    </cfRule>
  </conditionalFormatting>
  <dataValidations xWindow="1350" yWindow="397" count="1">
    <dataValidation type="list" allowBlank="1" showInputMessage="1" showErrorMessage="1" sqref="I8:I55" xr:uid="{C41DE6AF-A2D4-4264-9824-46EE1044C671}">
      <formula1>$K$2:$K$4</formula1>
    </dataValidation>
  </dataValidations>
  <printOptions horizontalCentered="1"/>
  <pageMargins left="0.19685039370078741" right="0.19685039370078741" top="0.19685039370078741" bottom="0.19685039370078741" header="0" footer="0"/>
  <pageSetup paperSize="8" scale="81" fitToHeight="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096E9-C1A8-49D4-9B82-6BD6B7B6E609}">
  <sheetPr>
    <tabColor theme="5" tint="0.79998168889431442"/>
    <pageSetUpPr fitToPage="1"/>
  </sheetPr>
  <dimension ref="A1:AW12"/>
  <sheetViews>
    <sheetView showGridLines="0" zoomScaleNormal="100" zoomScaleSheetLayoutView="70" workbookViewId="0">
      <pane ySplit="7" topLeftCell="A8" activePane="bottomLeft" state="frozen"/>
      <selection activeCell="C55" activeCellId="2" sqref="E32 C19 C55"/>
      <selection pane="bottomLeft" activeCell="D9" sqref="D9"/>
    </sheetView>
  </sheetViews>
  <sheetFormatPr defaultColWidth="9.140625" defaultRowHeight="15"/>
  <cols>
    <col min="1" max="1" width="9.7109375" style="1" customWidth="1"/>
    <col min="2" max="2" width="20.7109375" style="1" customWidth="1"/>
    <col min="3" max="3" width="15.7109375" style="9" customWidth="1"/>
    <col min="4" max="4" width="66.28515625" style="1" customWidth="1"/>
    <col min="5" max="5" width="18.7109375" style="1" customWidth="1"/>
    <col min="6" max="8" width="17.85546875" style="1" customWidth="1"/>
    <col min="9" max="9" width="23.7109375" style="9" customWidth="1"/>
    <col min="10" max="10" width="9.140625" style="1"/>
    <col min="11" max="11" width="8.85546875" hidden="1" customWidth="1"/>
    <col min="12" max="41" width="9.140625" style="1"/>
    <col min="42" max="42" width="5.85546875" style="1" bestFit="1" customWidth="1"/>
    <col min="43" max="16384" width="9.140625" style="1"/>
  </cols>
  <sheetData>
    <row r="1" spans="1:49" ht="24.95" customHeight="1" thickBot="1">
      <c r="A1" s="358" t="s">
        <v>94</v>
      </c>
      <c r="B1" s="359"/>
      <c r="C1" s="359"/>
      <c r="D1" s="359"/>
      <c r="E1" s="359"/>
      <c r="F1" s="359"/>
      <c r="G1" s="359"/>
      <c r="H1" s="359"/>
      <c r="I1" s="360"/>
      <c r="K1" s="131" t="s">
        <v>17</v>
      </c>
    </row>
    <row r="2" spans="1:49" ht="15" customHeight="1">
      <c r="A2" s="363"/>
      <c r="B2" s="364"/>
      <c r="C2" s="364"/>
      <c r="D2" s="365"/>
      <c r="E2" s="406" t="s">
        <v>18</v>
      </c>
      <c r="F2" s="372"/>
      <c r="G2" s="372"/>
      <c r="H2" s="373"/>
      <c r="I2" s="361" t="s">
        <v>19</v>
      </c>
      <c r="K2" s="14" t="s">
        <v>20</v>
      </c>
    </row>
    <row r="3" spans="1:49" ht="15" customHeight="1">
      <c r="A3" s="366"/>
      <c r="B3" s="367"/>
      <c r="C3" s="367"/>
      <c r="D3" s="368"/>
      <c r="E3" s="407"/>
      <c r="F3" s="374"/>
      <c r="G3" s="374"/>
      <c r="H3" s="375"/>
      <c r="I3" s="362"/>
      <c r="K3" s="14" t="s">
        <v>21</v>
      </c>
    </row>
    <row r="4" spans="1:49" ht="15" customHeight="1">
      <c r="A4" s="366"/>
      <c r="B4" s="367"/>
      <c r="C4" s="367"/>
      <c r="D4" s="368"/>
      <c r="E4" s="407"/>
      <c r="F4" s="374"/>
      <c r="G4" s="374"/>
      <c r="H4" s="375"/>
      <c r="I4" s="362"/>
      <c r="K4" s="131" t="s">
        <v>22</v>
      </c>
    </row>
    <row r="5" spans="1:49" s="2" customFormat="1" ht="15.75" customHeight="1" thickBot="1">
      <c r="A5" s="369"/>
      <c r="B5" s="370"/>
      <c r="C5" s="370"/>
      <c r="D5" s="371"/>
      <c r="E5" s="407"/>
      <c r="F5" s="374"/>
      <c r="G5" s="374"/>
      <c r="H5" s="375"/>
      <c r="I5" s="362"/>
      <c r="J5" s="10"/>
      <c r="K5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</row>
    <row r="6" spans="1:49" ht="15" customHeight="1">
      <c r="A6" s="376" t="s">
        <v>23</v>
      </c>
      <c r="B6" s="377"/>
      <c r="C6" s="377"/>
      <c r="D6" s="348" t="s">
        <v>24</v>
      </c>
      <c r="E6" s="380" t="s">
        <v>25</v>
      </c>
      <c r="F6" s="377" t="s">
        <v>26</v>
      </c>
      <c r="G6" s="377" t="s">
        <v>27</v>
      </c>
      <c r="H6" s="383" t="s">
        <v>28</v>
      </c>
      <c r="I6" s="362"/>
    </row>
    <row r="7" spans="1:49" ht="15.75" customHeight="1" thickBot="1">
      <c r="A7" s="403"/>
      <c r="B7" s="382"/>
      <c r="C7" s="382"/>
      <c r="D7" s="402"/>
      <c r="E7" s="381"/>
      <c r="F7" s="382"/>
      <c r="G7" s="382"/>
      <c r="H7" s="408"/>
      <c r="I7" s="400"/>
    </row>
    <row r="8" spans="1:49" s="3" customFormat="1">
      <c r="A8" s="434" t="s">
        <v>95</v>
      </c>
      <c r="B8" s="390" t="s">
        <v>96</v>
      </c>
      <c r="C8" s="391"/>
      <c r="D8" s="17" t="s">
        <v>97</v>
      </c>
      <c r="E8" s="97" t="str">
        <f>'Orçamento-Projeto'!$D$42</f>
        <v>Unidade</v>
      </c>
      <c r="F8" s="129">
        <v>1</v>
      </c>
      <c r="G8" s="112">
        <v>1</v>
      </c>
      <c r="H8" s="106">
        <f>F8*G8</f>
        <v>1</v>
      </c>
      <c r="I8" s="127" t="s">
        <v>22</v>
      </c>
      <c r="K8"/>
    </row>
    <row r="9" spans="1:49" s="3" customFormat="1" ht="15" customHeight="1">
      <c r="A9" s="434"/>
      <c r="B9" s="390"/>
      <c r="C9" s="391"/>
      <c r="D9" s="7" t="s">
        <v>98</v>
      </c>
      <c r="E9" s="65" t="str">
        <f>'Orçamento-Projeto'!$D$43</f>
        <v>Horas de trabalho</v>
      </c>
      <c r="F9" s="118">
        <v>1</v>
      </c>
      <c r="G9" s="88">
        <v>1</v>
      </c>
      <c r="H9" s="107">
        <f>F9*G9</f>
        <v>1</v>
      </c>
      <c r="I9" s="28" t="s">
        <v>21</v>
      </c>
      <c r="K9"/>
    </row>
    <row r="10" spans="1:49" s="3" customFormat="1">
      <c r="A10" s="434"/>
      <c r="B10" s="390"/>
      <c r="C10" s="391"/>
      <c r="D10" s="15" t="s">
        <v>99</v>
      </c>
      <c r="E10" s="65" t="str">
        <f>'Orçamento-Projeto'!$D$44</f>
        <v>Horas de trabalho</v>
      </c>
      <c r="F10" s="118">
        <v>1</v>
      </c>
      <c r="G10" s="88">
        <v>1</v>
      </c>
      <c r="H10" s="107">
        <f>F10*G10</f>
        <v>1</v>
      </c>
      <c r="I10" s="28" t="s">
        <v>20</v>
      </c>
      <c r="K10"/>
    </row>
    <row r="11" spans="1:49" s="3" customFormat="1" ht="25.5">
      <c r="A11" s="434"/>
      <c r="B11" s="390"/>
      <c r="C11" s="391"/>
      <c r="D11" s="16" t="s">
        <v>100</v>
      </c>
      <c r="E11" s="65" t="str">
        <f>'Orçamento-Projeto'!$D$45</f>
        <v>Unidade</v>
      </c>
      <c r="F11" s="118"/>
      <c r="G11" s="88"/>
      <c r="H11" s="107">
        <f>F11*G11</f>
        <v>0</v>
      </c>
      <c r="I11" s="28"/>
      <c r="K11"/>
    </row>
    <row r="12" spans="1:49" s="3" customFormat="1" ht="26.25" thickBot="1">
      <c r="A12" s="435"/>
      <c r="B12" s="124" t="s">
        <v>38</v>
      </c>
      <c r="C12" s="123">
        <f>SUM(H8:H12)</f>
        <v>3</v>
      </c>
      <c r="D12" s="26" t="s">
        <v>101</v>
      </c>
      <c r="E12" s="66" t="str">
        <f>'Orçamento-Projeto'!$D$45</f>
        <v>Unidade</v>
      </c>
      <c r="F12" s="119"/>
      <c r="G12" s="117"/>
      <c r="H12" s="116">
        <f>F12*G12</f>
        <v>0</v>
      </c>
      <c r="I12" s="22"/>
      <c r="K12"/>
    </row>
  </sheetData>
  <sheetProtection sheet="1" objects="1" scenarios="1"/>
  <protectedRanges>
    <protectedRange sqref="F8:G12 I8:I12" name="Intervalo1"/>
  </protectedRanges>
  <mergeCells count="12">
    <mergeCell ref="B8:C11"/>
    <mergeCell ref="A1:I1"/>
    <mergeCell ref="A2:D5"/>
    <mergeCell ref="E2:H5"/>
    <mergeCell ref="I2:I7"/>
    <mergeCell ref="A6:C7"/>
    <mergeCell ref="D6:D7"/>
    <mergeCell ref="E6:E7"/>
    <mergeCell ref="F6:F7"/>
    <mergeCell ref="G6:G7"/>
    <mergeCell ref="H6:H7"/>
    <mergeCell ref="A8:A12"/>
  </mergeCells>
  <conditionalFormatting sqref="D8:F12 G9:H12 J1:J12 L1:XFD1048576 A13:J1048576">
    <cfRule type="cellIs" dxfId="59" priority="10" operator="equal">
      <formula>0</formula>
    </cfRule>
  </conditionalFormatting>
  <conditionalFormatting sqref="E2 A1:B2">
    <cfRule type="cellIs" dxfId="58" priority="22" operator="equal">
      <formula>0</formula>
    </cfRule>
  </conditionalFormatting>
  <conditionalFormatting sqref="G8:I8">
    <cfRule type="cellIs" dxfId="57" priority="19" operator="equal">
      <formula>0</formula>
    </cfRule>
  </conditionalFormatting>
  <conditionalFormatting sqref="F6">
    <cfRule type="cellIs" dxfId="56" priority="4" operator="equal">
      <formula>0</formula>
    </cfRule>
  </conditionalFormatting>
  <conditionalFormatting sqref="G6">
    <cfRule type="cellIs" dxfId="55" priority="3" operator="equal">
      <formula>0</formula>
    </cfRule>
  </conditionalFormatting>
  <conditionalFormatting sqref="I2">
    <cfRule type="cellIs" dxfId="54" priority="1" operator="equal">
      <formula>0</formula>
    </cfRule>
  </conditionalFormatting>
  <dataValidations xWindow="1347" yWindow="408" count="1">
    <dataValidation type="list" allowBlank="1" showInputMessage="1" showErrorMessage="1" sqref="I8:I12" xr:uid="{BE665985-F8FA-484C-84BA-04ADB69DE502}">
      <formula1>$K$2:$K$4</formula1>
    </dataValidation>
  </dataValidations>
  <printOptions horizontalCentered="1"/>
  <pageMargins left="0.19685039370078741" right="0.19685039370078741" top="0.19685039370078741" bottom="0.19685039370078741" header="0" footer="0"/>
  <pageSetup paperSize="8" scale="81" fitToHeight="2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14999847407452621"/>
    <pageSetUpPr fitToPage="1"/>
  </sheetPr>
  <dimension ref="A1:T22"/>
  <sheetViews>
    <sheetView showGridLines="0" zoomScaleNormal="100" zoomScaleSheetLayoutView="70" workbookViewId="0">
      <selection activeCell="B2" sqref="B2:D5"/>
    </sheetView>
  </sheetViews>
  <sheetFormatPr defaultColWidth="9.140625" defaultRowHeight="12.75"/>
  <cols>
    <col min="1" max="1" width="1.42578125" style="1" customWidth="1"/>
    <col min="2" max="2" width="15.7109375" style="1" customWidth="1"/>
    <col min="3" max="3" width="21.5703125" style="9" customWidth="1"/>
    <col min="4" max="4" width="15.7109375" style="9" customWidth="1"/>
    <col min="5" max="5" width="20.42578125" style="9" bestFit="1" customWidth="1"/>
    <col min="6" max="6" width="20.7109375" style="12" customWidth="1"/>
    <col min="7" max="7" width="20.7109375" style="1" customWidth="1"/>
    <col min="8" max="8" width="23" style="1" customWidth="1"/>
    <col min="9" max="9" width="25.85546875" style="1" hidden="1" customWidth="1"/>
    <col min="10" max="11" width="20.7109375" style="1" customWidth="1"/>
    <col min="12" max="35" width="9.140625" style="1"/>
    <col min="36" max="36" width="5.85546875" style="1" bestFit="1" customWidth="1"/>
    <col min="37" max="16384" width="9.140625" style="1"/>
  </cols>
  <sheetData>
    <row r="1" spans="1:20" ht="24.95" customHeight="1" thickBot="1">
      <c r="B1" s="440" t="s">
        <v>102</v>
      </c>
      <c r="C1" s="441"/>
      <c r="D1" s="441"/>
      <c r="E1" s="441"/>
      <c r="F1" s="441"/>
      <c r="G1" s="401"/>
      <c r="I1" s="1" t="s">
        <v>103</v>
      </c>
    </row>
    <row r="2" spans="1:20" ht="15" customHeight="1">
      <c r="B2" s="462"/>
      <c r="C2" s="463"/>
      <c r="D2" s="463"/>
      <c r="E2" s="442" t="s">
        <v>19</v>
      </c>
      <c r="F2" s="443"/>
      <c r="G2" s="444"/>
      <c r="I2" s="1" t="s">
        <v>104</v>
      </c>
    </row>
    <row r="3" spans="1:20" ht="15" customHeight="1">
      <c r="B3" s="464"/>
      <c r="C3" s="465"/>
      <c r="D3" s="465"/>
      <c r="E3" s="445"/>
      <c r="F3" s="446"/>
      <c r="G3" s="447"/>
    </row>
    <row r="4" spans="1:20" ht="15" customHeight="1">
      <c r="B4" s="464"/>
      <c r="C4" s="465"/>
      <c r="D4" s="465"/>
      <c r="E4" s="445"/>
      <c r="F4" s="446"/>
      <c r="G4" s="447"/>
    </row>
    <row r="5" spans="1:20" s="2" customFormat="1" ht="15.75" customHeight="1" thickBot="1">
      <c r="A5" s="10"/>
      <c r="B5" s="464"/>
      <c r="C5" s="465"/>
      <c r="D5" s="465"/>
      <c r="E5" s="445"/>
      <c r="F5" s="446"/>
      <c r="G5" s="447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1:20" ht="15" customHeight="1">
      <c r="B6" s="376" t="s">
        <v>105</v>
      </c>
      <c r="C6" s="459"/>
      <c r="D6" s="455" t="s">
        <v>106</v>
      </c>
      <c r="E6" s="457" t="s">
        <v>21</v>
      </c>
      <c r="F6" s="453" t="s">
        <v>20</v>
      </c>
      <c r="G6" s="448" t="s">
        <v>22</v>
      </c>
    </row>
    <row r="7" spans="1:20">
      <c r="B7" s="460"/>
      <c r="C7" s="461"/>
      <c r="D7" s="456"/>
      <c r="E7" s="458"/>
      <c r="F7" s="454"/>
      <c r="G7" s="449"/>
    </row>
    <row r="8" spans="1:20" s="3" customFormat="1" ht="15" customHeight="1">
      <c r="B8" s="450" t="s">
        <v>107</v>
      </c>
      <c r="C8" s="23" t="s">
        <v>108</v>
      </c>
      <c r="D8" s="139">
        <f>SUM('Orçamento-Projeto'!G8:G16)</f>
        <v>0</v>
      </c>
      <c r="E8" s="144">
        <f>SUM('Orçamento-Projeto'!H8:H16)</f>
        <v>0</v>
      </c>
      <c r="F8" s="151">
        <f>SUM('Orçamento-Projeto'!I8:I16)</f>
        <v>0</v>
      </c>
      <c r="G8" s="145">
        <f>SUM('Orçamento-Projeto'!J8:J16)</f>
        <v>0</v>
      </c>
    </row>
    <row r="9" spans="1:20" ht="15" customHeight="1">
      <c r="B9" s="451"/>
      <c r="C9" s="121" t="s">
        <v>109</v>
      </c>
      <c r="D9" s="140">
        <f>SUM('Orçamento-Projeto'!G17:G21)</f>
        <v>0</v>
      </c>
      <c r="E9" s="146">
        <f>SUM('Orçamento-Projeto'!H17:H21)</f>
        <v>0</v>
      </c>
      <c r="F9" s="152">
        <f>SUM('Orçamento-Projeto'!I17:I21)</f>
        <v>0</v>
      </c>
      <c r="G9" s="147">
        <f>SUM('Orçamento-Projeto'!J17:J21)</f>
        <v>0</v>
      </c>
    </row>
    <row r="10" spans="1:20" ht="15" customHeight="1">
      <c r="B10" s="451"/>
      <c r="C10" s="24" t="s">
        <v>110</v>
      </c>
      <c r="D10" s="139">
        <f>SUM('Orçamento-Projeto'!G22:G24)</f>
        <v>0</v>
      </c>
      <c r="E10" s="144">
        <f>SUM('Orçamento-Projeto'!H22:H24)</f>
        <v>0</v>
      </c>
      <c r="F10" s="151">
        <f>SUM('Orçamento-Projeto'!I22:I24)</f>
        <v>0</v>
      </c>
      <c r="G10" s="145">
        <f>SUM('Orçamento-Projeto'!J22:J24)</f>
        <v>0</v>
      </c>
    </row>
    <row r="11" spans="1:20" s="3" customFormat="1" ht="15" customHeight="1">
      <c r="B11" s="451"/>
      <c r="C11" s="122" t="s">
        <v>111</v>
      </c>
      <c r="D11" s="140">
        <f>SUM('Orçamento-Projeto'!G25:G29)</f>
        <v>0</v>
      </c>
      <c r="E11" s="146">
        <f>SUM('Orçamento-Projeto'!H25:H29)</f>
        <v>0</v>
      </c>
      <c r="F11" s="152">
        <f>SUM('Orçamento-Projeto'!I25:I29)</f>
        <v>0</v>
      </c>
      <c r="G11" s="147">
        <f>SUM('Orçamento-Projeto'!J25:J29)</f>
        <v>0</v>
      </c>
    </row>
    <row r="12" spans="1:20" s="3" customFormat="1" ht="15" customHeight="1">
      <c r="B12" s="451"/>
      <c r="C12" s="25" t="s">
        <v>112</v>
      </c>
      <c r="D12" s="141">
        <f>SUM('Orçamento-Projeto'!G30:G41)</f>
        <v>0</v>
      </c>
      <c r="E12" s="148">
        <f>SUM('Orçamento-Projeto'!H30:H41)</f>
        <v>0</v>
      </c>
      <c r="F12" s="153">
        <f>SUM('Orçamento-Projeto'!I30:I41)</f>
        <v>0</v>
      </c>
      <c r="G12" s="149">
        <f>SUM('Orçamento-Projeto'!J30:J41)</f>
        <v>0</v>
      </c>
    </row>
    <row r="13" spans="1:20" s="3" customFormat="1" ht="15" customHeight="1" thickBot="1">
      <c r="B13" s="452"/>
      <c r="C13" s="133" t="s">
        <v>113</v>
      </c>
      <c r="D13" s="142">
        <f>SUM('Orçamento-Projeto'!G42:G46)</f>
        <v>3</v>
      </c>
      <c r="E13" s="150">
        <f>SUM('Orçamento-Projeto'!H42:H46)</f>
        <v>1</v>
      </c>
      <c r="F13" s="154">
        <f>SUM('Orçamento-Projeto'!I42:I46)</f>
        <v>1</v>
      </c>
      <c r="G13" s="143">
        <f>SUM('Orçamento-Projeto'!J42:J46)</f>
        <v>1</v>
      </c>
    </row>
    <row r="14" spans="1:20" ht="9.9499999999999993" customHeight="1" thickBot="1">
      <c r="B14" s="8"/>
      <c r="C14" s="8"/>
      <c r="D14" s="18"/>
      <c r="E14" s="19"/>
      <c r="F14" s="19"/>
      <c r="G14" s="19"/>
      <c r="H14" s="13"/>
    </row>
    <row r="15" spans="1:20">
      <c r="B15" s="438" t="s">
        <v>114</v>
      </c>
      <c r="C15" s="439"/>
      <c r="D15" s="250">
        <f>SUM(D8:D13)</f>
        <v>3</v>
      </c>
      <c r="E15" s="250">
        <f>SUM(E8:E13)</f>
        <v>1</v>
      </c>
      <c r="F15" s="250">
        <f>SUM(F8:F13)</f>
        <v>1</v>
      </c>
      <c r="G15" s="251">
        <f>SUM(G8:G13)</f>
        <v>1</v>
      </c>
      <c r="H15" s="3"/>
    </row>
    <row r="16" spans="1:20" ht="15.75" thickBot="1">
      <c r="B16" s="436" t="s">
        <v>115</v>
      </c>
      <c r="C16" s="437"/>
      <c r="D16" s="252"/>
      <c r="E16" s="252">
        <f>IFERROR(E15/$D$15,"")</f>
        <v>0.33333333333333331</v>
      </c>
      <c r="F16" s="252">
        <f>IFERROR(F15/$D$15,"")</f>
        <v>0.33333333333333331</v>
      </c>
      <c r="G16" s="253">
        <f>IFERROR(G15/$D$15,"")</f>
        <v>0.33333333333333331</v>
      </c>
      <c r="H16" s="20"/>
    </row>
    <row r="17" s="1" customFormat="1"/>
    <row r="18" s="1" customFormat="1"/>
    <row r="19" s="1" customFormat="1"/>
    <row r="20" s="1" customFormat="1"/>
    <row r="21" s="1" customFormat="1"/>
    <row r="22" s="1" customFormat="1"/>
  </sheetData>
  <sheetProtection sheet="1" objects="1" scenarios="1"/>
  <mergeCells count="11">
    <mergeCell ref="B16:C16"/>
    <mergeCell ref="B15:C15"/>
    <mergeCell ref="B1:G1"/>
    <mergeCell ref="E2:G5"/>
    <mergeCell ref="G6:G7"/>
    <mergeCell ref="B8:B13"/>
    <mergeCell ref="F6:F7"/>
    <mergeCell ref="D6:D7"/>
    <mergeCell ref="E6:E7"/>
    <mergeCell ref="B6:C7"/>
    <mergeCell ref="B2:D5"/>
  </mergeCells>
  <conditionalFormatting sqref="A6:B6 A1:B2 A3:A5 D6:D7 E7 D8:F13 A17:G1048576 E14:F14 H1:XFD1048576 G8:G14 A7:A16">
    <cfRule type="cellIs" dxfId="53" priority="53" operator="equal">
      <formula>0</formula>
    </cfRule>
  </conditionalFormatting>
  <conditionalFormatting sqref="E6 E2">
    <cfRule type="cellIs" dxfId="52" priority="50" operator="equal">
      <formula>0</formula>
    </cfRule>
  </conditionalFormatting>
  <conditionalFormatting sqref="C8">
    <cfRule type="cellIs" dxfId="51" priority="42" operator="equal">
      <formula>0</formula>
    </cfRule>
  </conditionalFormatting>
  <conditionalFormatting sqref="D15:F15">
    <cfRule type="cellIs" dxfId="50" priority="23" operator="equal">
      <formula>0</formula>
    </cfRule>
  </conditionalFormatting>
  <conditionalFormatting sqref="B17:F22">
    <cfRule type="cellIs" dxfId="49" priority="16" operator="equal">
      <formula>0</formula>
    </cfRule>
  </conditionalFormatting>
  <conditionalFormatting sqref="F7">
    <cfRule type="cellIs" dxfId="48" priority="7" operator="equal">
      <formula>0</formula>
    </cfRule>
  </conditionalFormatting>
  <conditionalFormatting sqref="F6">
    <cfRule type="cellIs" dxfId="47" priority="6" operator="equal">
      <formula>0</formula>
    </cfRule>
  </conditionalFormatting>
  <conditionalFormatting sqref="G15">
    <cfRule type="cellIs" dxfId="46" priority="4" operator="equal">
      <formula>0</formula>
    </cfRule>
  </conditionalFormatting>
  <conditionalFormatting sqref="G7">
    <cfRule type="cellIs" dxfId="45" priority="3" operator="equal">
      <formula>0</formula>
    </cfRule>
  </conditionalFormatting>
  <conditionalFormatting sqref="G6">
    <cfRule type="cellIs" dxfId="44" priority="2" operator="equal">
      <formula>0</formula>
    </cfRule>
  </conditionalFormatting>
  <conditionalFormatting sqref="D16:G16">
    <cfRule type="cellIs" dxfId="43" priority="1" operator="equal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81" fitToHeight="2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E6A8A-C03F-4C06-A1E8-86A73BCE7F19}">
  <dimension ref="A1:K25"/>
  <sheetViews>
    <sheetView workbookViewId="0">
      <selection activeCell="B14" sqref="B14"/>
    </sheetView>
  </sheetViews>
  <sheetFormatPr defaultRowHeight="15"/>
  <cols>
    <col min="1" max="1" width="6.7109375" customWidth="1"/>
    <col min="2" max="2" width="69.7109375" customWidth="1"/>
    <col min="3" max="3" width="23.42578125" customWidth="1"/>
    <col min="4" max="5" width="23.42578125" bestFit="1" customWidth="1"/>
    <col min="6" max="7" width="10.7109375" bestFit="1" customWidth="1"/>
    <col min="8" max="11" width="15.7109375" customWidth="1"/>
  </cols>
  <sheetData>
    <row r="1" spans="1:11" ht="15.75" thickBot="1"/>
    <row r="2" spans="1:11" ht="15.75" thickBot="1">
      <c r="A2" s="440" t="s">
        <v>102</v>
      </c>
      <c r="B2" s="441"/>
      <c r="C2" s="441"/>
      <c r="D2" s="441"/>
      <c r="E2" s="441"/>
      <c r="F2" s="401"/>
      <c r="H2" s="477" t="s">
        <v>122</v>
      </c>
      <c r="I2" s="477"/>
      <c r="J2" s="477"/>
      <c r="K2" s="477"/>
    </row>
    <row r="3" spans="1:11" ht="15.75" thickBot="1">
      <c r="A3" s="462"/>
      <c r="B3" s="463"/>
      <c r="C3" s="442" t="s">
        <v>19</v>
      </c>
      <c r="D3" s="443"/>
      <c r="E3" s="443"/>
      <c r="F3" s="444"/>
      <c r="H3" s="477"/>
      <c r="I3" s="477"/>
      <c r="J3" s="477"/>
      <c r="K3" s="477"/>
    </row>
    <row r="4" spans="1:11" ht="15.75" thickBot="1">
      <c r="A4" s="464"/>
      <c r="B4" s="465"/>
      <c r="C4" s="445"/>
      <c r="D4" s="446"/>
      <c r="E4" s="446"/>
      <c r="F4" s="447"/>
      <c r="H4" s="475" t="s">
        <v>22</v>
      </c>
      <c r="I4" s="476" t="s">
        <v>20</v>
      </c>
      <c r="J4" s="476" t="s">
        <v>21</v>
      </c>
      <c r="K4" s="476" t="s">
        <v>106</v>
      </c>
    </row>
    <row r="5" spans="1:11" ht="15.75" thickBot="1">
      <c r="A5" s="464"/>
      <c r="B5" s="465"/>
      <c r="C5" s="445"/>
      <c r="D5" s="446"/>
      <c r="E5" s="446"/>
      <c r="F5" s="447"/>
      <c r="H5" s="475"/>
      <c r="I5" s="476"/>
      <c r="J5" s="476"/>
      <c r="K5" s="476"/>
    </row>
    <row r="6" spans="1:11" ht="15.75" thickBot="1">
      <c r="A6" s="487"/>
      <c r="B6" s="488"/>
      <c r="C6" s="478"/>
      <c r="D6" s="479"/>
      <c r="E6" s="479"/>
      <c r="F6" s="480"/>
      <c r="H6" s="300">
        <f>VLOOKUP("Total Geral",$A$14:$F$42,3,)/VLOOKUP("Total Geral",$A$14:$F$42,6,)</f>
        <v>0.33333333333333331</v>
      </c>
      <c r="I6" s="300">
        <f>VLOOKUP("Total Geral",$A$14:$F$42,4,)/VLOOKUP("Total Geral",$A$14:$F$42,6,)</f>
        <v>0.33333333333333331</v>
      </c>
      <c r="J6" s="300">
        <f>VLOOKUP("Total Geral",$A$14:$F$42,5,)/VLOOKUP("Total Geral",$A$14:$F$42,6,)</f>
        <v>0.33333333333333331</v>
      </c>
      <c r="K6" s="300">
        <f>VLOOKUP("Total Geral",$A$14:$F$42,6,)/VLOOKUP("Total Geral",$A$14:$F$42,6,)</f>
        <v>1</v>
      </c>
    </row>
    <row r="7" spans="1:11" ht="20.100000000000001" customHeight="1">
      <c r="A7" s="481" t="s">
        <v>116</v>
      </c>
      <c r="B7" s="481"/>
      <c r="C7" s="483" t="s">
        <v>22</v>
      </c>
      <c r="D7" s="485" t="s">
        <v>20</v>
      </c>
      <c r="E7" s="485" t="s">
        <v>21</v>
      </c>
      <c r="F7" s="485" t="s">
        <v>106</v>
      </c>
    </row>
    <row r="8" spans="1:11" ht="19.5" customHeight="1" thickBot="1">
      <c r="A8" s="482"/>
      <c r="B8" s="482"/>
      <c r="C8" s="484"/>
      <c r="D8" s="486"/>
      <c r="E8" s="486"/>
      <c r="F8" s="486"/>
    </row>
    <row r="9" spans="1:11" ht="20.100000000000001" hidden="1" customHeight="1"/>
    <row r="10" spans="1:11" ht="20.100000000000001" hidden="1" customHeight="1"/>
    <row r="11" spans="1:11" ht="20.100000000000001" hidden="1" customHeight="1"/>
    <row r="12" spans="1:11" ht="20.100000000000001" hidden="1" customHeight="1">
      <c r="A12" s="299" t="s">
        <v>117</v>
      </c>
      <c r="C12" s="299" t="s">
        <v>118</v>
      </c>
    </row>
    <row r="13" spans="1:11" ht="20.100000000000001" hidden="1" customHeight="1" thickBot="1">
      <c r="A13" s="299" t="s">
        <v>119</v>
      </c>
      <c r="B13" s="299" t="s">
        <v>120</v>
      </c>
      <c r="C13" t="s">
        <v>22</v>
      </c>
      <c r="D13" t="s">
        <v>20</v>
      </c>
      <c r="E13" t="s">
        <v>21</v>
      </c>
      <c r="F13" t="s">
        <v>121</v>
      </c>
    </row>
    <row r="14" spans="1:11" ht="20.100000000000001" customHeight="1">
      <c r="A14" t="s">
        <v>95</v>
      </c>
      <c r="B14" t="s">
        <v>96</v>
      </c>
      <c r="C14" s="301">
        <v>1</v>
      </c>
      <c r="D14" s="301">
        <v>1</v>
      </c>
      <c r="E14" s="301">
        <v>1</v>
      </c>
      <c r="F14" s="301">
        <v>3</v>
      </c>
      <c r="H14" s="466" t="s">
        <v>139</v>
      </c>
      <c r="I14" s="467"/>
      <c r="J14" s="467"/>
      <c r="K14" s="468"/>
    </row>
    <row r="15" spans="1:11" ht="20.100000000000001" customHeight="1">
      <c r="A15" t="s">
        <v>121</v>
      </c>
      <c r="C15" s="301">
        <v>1</v>
      </c>
      <c r="D15" s="301">
        <v>1</v>
      </c>
      <c r="E15" s="301">
        <v>1</v>
      </c>
      <c r="F15" s="301">
        <v>3</v>
      </c>
      <c r="H15" s="469"/>
      <c r="I15" s="470"/>
      <c r="J15" s="470"/>
      <c r="K15" s="471"/>
    </row>
    <row r="16" spans="1:11" ht="20.100000000000001" customHeight="1">
      <c r="H16" s="469"/>
      <c r="I16" s="470"/>
      <c r="J16" s="470"/>
      <c r="K16" s="471"/>
    </row>
    <row r="17" spans="5:11" ht="15.75" thickBot="1">
      <c r="H17" s="469"/>
      <c r="I17" s="470"/>
      <c r="J17" s="470"/>
      <c r="K17" s="471"/>
    </row>
    <row r="18" spans="5:11" ht="15.75" thickBot="1">
      <c r="H18" s="472"/>
      <c r="I18" s="473"/>
      <c r="J18" s="473"/>
      <c r="K18" s="474"/>
    </row>
    <row r="21" spans="5:11" ht="15.75" thickBot="1"/>
    <row r="22" spans="5:11" ht="15.75" thickBot="1"/>
    <row r="25" spans="5:11">
      <c r="E25" s="19"/>
      <c r="F25" s="19"/>
    </row>
  </sheetData>
  <protectedRanges>
    <protectedRange sqref="H2:K6 A11:G19 L11:XFD19 H11:K14" name="Intervalo1"/>
  </protectedRanges>
  <mergeCells count="14">
    <mergeCell ref="H2:K3"/>
    <mergeCell ref="A2:F2"/>
    <mergeCell ref="C3:F6"/>
    <mergeCell ref="A7:B8"/>
    <mergeCell ref="C7:C8"/>
    <mergeCell ref="D7:D8"/>
    <mergeCell ref="E7:E8"/>
    <mergeCell ref="F7:F8"/>
    <mergeCell ref="A3:B6"/>
    <mergeCell ref="H14:K18"/>
    <mergeCell ref="H4:H5"/>
    <mergeCell ref="I4:I5"/>
    <mergeCell ref="J4:J5"/>
    <mergeCell ref="K4:K5"/>
  </mergeCells>
  <conditionalFormatting sqref="E25:F25">
    <cfRule type="cellIs" dxfId="42" priority="23" operator="equal">
      <formula>0</formula>
    </cfRule>
  </conditionalFormatting>
  <conditionalFormatting sqref="A7 A2:A3 C7:C8 D8">
    <cfRule type="cellIs" dxfId="41" priority="13" operator="equal">
      <formula>0</formula>
    </cfRule>
  </conditionalFormatting>
  <conditionalFormatting sqref="D7 C3">
    <cfRule type="cellIs" dxfId="40" priority="12" operator="equal">
      <formula>0</formula>
    </cfRule>
  </conditionalFormatting>
  <conditionalFormatting sqref="E8">
    <cfRule type="cellIs" dxfId="39" priority="11" operator="equal">
      <formula>0</formula>
    </cfRule>
  </conditionalFormatting>
  <conditionalFormatting sqref="E7">
    <cfRule type="cellIs" dxfId="38" priority="10" operator="equal">
      <formula>0</formula>
    </cfRule>
  </conditionalFormatting>
  <conditionalFormatting sqref="F8">
    <cfRule type="cellIs" dxfId="37" priority="9" operator="equal">
      <formula>0</formula>
    </cfRule>
  </conditionalFormatting>
  <conditionalFormatting sqref="F7">
    <cfRule type="cellIs" dxfId="36" priority="8" operator="equal">
      <formula>0</formula>
    </cfRule>
  </conditionalFormatting>
  <conditionalFormatting sqref="H4:H5 I5">
    <cfRule type="cellIs" dxfId="35" priority="7" operator="equal">
      <formula>0</formula>
    </cfRule>
  </conditionalFormatting>
  <conditionalFormatting sqref="I4">
    <cfRule type="cellIs" dxfId="34" priority="6" operator="equal">
      <formula>0</formula>
    </cfRule>
  </conditionalFormatting>
  <conditionalFormatting sqref="J5">
    <cfRule type="cellIs" dxfId="33" priority="5" operator="equal">
      <formula>0</formula>
    </cfRule>
  </conditionalFormatting>
  <conditionalFormatting sqref="J4">
    <cfRule type="cellIs" dxfId="32" priority="4" operator="equal">
      <formula>0</formula>
    </cfRule>
  </conditionalFormatting>
  <conditionalFormatting sqref="K5">
    <cfRule type="cellIs" dxfId="31" priority="3" operator="equal">
      <formula>0</formula>
    </cfRule>
  </conditionalFormatting>
  <conditionalFormatting sqref="K4">
    <cfRule type="cellIs" dxfId="30" priority="2" operator="equal">
      <formula>0</formula>
    </cfRule>
  </conditionalFormatting>
  <conditionalFormatting sqref="H2">
    <cfRule type="cellIs" dxfId="29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0" verticalDpi="0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A79FA87A3D8904EADCD3BA680900A4C" ma:contentTypeVersion="11" ma:contentTypeDescription="Crie um novo documento." ma:contentTypeScope="" ma:versionID="d88572414e5cb0cb5a8c0ae3fabb9826">
  <xsd:schema xmlns:xsd="http://www.w3.org/2001/XMLSchema" xmlns:xs="http://www.w3.org/2001/XMLSchema" xmlns:p="http://schemas.microsoft.com/office/2006/metadata/properties" xmlns:ns3="8ce76665-c74a-4abe-a251-606bd3042eb3" xmlns:ns4="0204dfed-6e98-4015-bf9a-d75d1850e129" targetNamespace="http://schemas.microsoft.com/office/2006/metadata/properties" ma:root="true" ma:fieldsID="34339dd5e0b45cd2f02d751f103ad01b" ns3:_="" ns4:_="">
    <xsd:import namespace="8ce76665-c74a-4abe-a251-606bd3042eb3"/>
    <xsd:import namespace="0204dfed-6e98-4015-bf9a-d75d1850e12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DateTaken" minOccurs="0"/>
                <xsd:element ref="ns4:MediaServiceLocation" minOccurs="0"/>
                <xsd:element ref="ns4:MediaServiceOCR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e76665-c74a-4abe-a251-606bd3042eb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04dfed-6e98-4015-bf9a-d75d1850e12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7339EBD-BADA-4053-9BB1-38F2060AAD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e76665-c74a-4abe-a251-606bd3042eb3"/>
    <ds:schemaRef ds:uri="0204dfed-6e98-4015-bf9a-d75d1850e12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F543162-96AD-4E33-A8DA-8194E4FBCF1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BA6BBEB-89F9-4A0E-8FFF-024E4943536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5</vt:i4>
      </vt:variant>
    </vt:vector>
  </HeadingPairs>
  <TitlesOfParts>
    <vt:vector size="16" baseType="lpstr">
      <vt:lpstr>Instruções</vt:lpstr>
      <vt:lpstr>(I) Capacitações</vt:lpstr>
      <vt:lpstr>(II) Consultorias</vt:lpstr>
      <vt:lpstr>(III) Estudos</vt:lpstr>
      <vt:lpstr>(IV) Visitas e Missões</vt:lpstr>
      <vt:lpstr>(V) Feiras e Eventos</vt:lpstr>
      <vt:lpstr>(VI) Gestão</vt:lpstr>
      <vt:lpstr>Orçamento-Resumo</vt:lpstr>
      <vt:lpstr>Orçamento-Resumo por ação</vt:lpstr>
      <vt:lpstr>Orçamento-Projeto</vt:lpstr>
      <vt:lpstr>tabela auxiliar</vt:lpstr>
      <vt:lpstr>'(IV) Visitas e Missões'!Area_de_impressao</vt:lpstr>
      <vt:lpstr>'(V) Feiras e Eventos'!Area_de_impressao</vt:lpstr>
      <vt:lpstr>Instruções!Area_de_impressao</vt:lpstr>
      <vt:lpstr>'Orçamento-Projeto'!Area_de_impressao</vt:lpstr>
      <vt:lpstr>'Orçamento-Resumo'!Area_de_impressao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Claubert Pereira de Oliveira</dc:creator>
  <cp:keywords/>
  <dc:description/>
  <cp:lastModifiedBy>Cleber Lazo</cp:lastModifiedBy>
  <cp:revision/>
  <dcterms:created xsi:type="dcterms:W3CDTF">2020-02-11T17:41:09Z</dcterms:created>
  <dcterms:modified xsi:type="dcterms:W3CDTF">2022-06-15T18:41:27Z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0x0101008A79FA87A3D8904EADCD3BA680900A4C</vt:lpwstr>
  </property>
</Properties>
</file>